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gjaramilloc\Desktop\Informe PAI 2023 - BPPI noviembre 2023\Consolidado informe PAI y anexos vigencia 2023\"/>
    </mc:Choice>
  </mc:AlternateContent>
  <bookViews>
    <workbookView xWindow="0" yWindow="0" windowWidth="20400" windowHeight="6825"/>
  </bookViews>
  <sheets>
    <sheet name="PAI-Programa Ambiental" sheetId="7"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8" i="7" l="1"/>
  <c r="I124" i="7"/>
  <c r="I118" i="7"/>
  <c r="I114" i="7"/>
  <c r="I107" i="7"/>
  <c r="I96" i="7"/>
  <c r="I92" i="7"/>
  <c r="I90" i="7"/>
  <c r="I88" i="7"/>
  <c r="I87" i="7"/>
  <c r="I82" i="7"/>
  <c r="I75" i="7"/>
  <c r="I74" i="7"/>
  <c r="I62" i="7"/>
  <c r="I54" i="7"/>
  <c r="I46" i="7"/>
  <c r="I44" i="7"/>
  <c r="I39" i="7"/>
  <c r="I31" i="7"/>
  <c r="I27" i="7"/>
  <c r="I20" i="7"/>
  <c r="I17" i="7"/>
  <c r="I11" i="7"/>
  <c r="I9" i="7"/>
  <c r="I5" i="7"/>
  <c r="I138" i="7" s="1"/>
</calcChain>
</file>

<file path=xl/sharedStrings.xml><?xml version="1.0" encoding="utf-8"?>
<sst xmlns="http://schemas.openxmlformats.org/spreadsheetml/2006/main" count="285" uniqueCount="212">
  <si>
    <t>LINEA ESTRATÉGICA</t>
  </si>
  <si>
    <t>PROGRAMA</t>
  </si>
  <si>
    <t>ACTIVIDADES</t>
  </si>
  <si>
    <t xml:space="preserve"> 1.  GESTIÓN AMBIENTAL INTEGRAL PROTECCIÓN Y MANEJO SOSTENIBLE DEL PATRIMONIO AMBIENTAL DEL DEPARTAMENTO DEL QUINDÍO. </t>
  </si>
  <si>
    <t>Programa 1.  FORTALECIMIENTO DEL DESEMPEÑO AMBIENTAL DE LOS SECTORES PRODUCTIVOS.</t>
  </si>
  <si>
    <t>Proyecto 1.  Transferencia Técnica Ambiental para la preservación, restauración, uso y manejo sostenible del suelo.</t>
  </si>
  <si>
    <t>1.  Formular un programa de transferencia técnica de paquetes tecnológicos para el uso y aprovechamiento sostenible del suelo en la Reserva Forestal Central, según la zonificación generada por el Ministerio de Ambiente y Desarrollo Sostenible.</t>
  </si>
  <si>
    <t>2.  Ejecutar el programa de transferencia técnica de paquetes tecnológicos para el uso y aprovechamiento sostenible del suelo en la Reserva Forestal Central, según la zonificación generada por el Ministerio de Ambiente y Desarrollo Sostenible.</t>
  </si>
  <si>
    <t>3.  Formular un programa de transferencia técnica de paquetes tecnológicos para el uso y aprovechamiento sostenible del suelo en las Áreas Naturales Protegidas, según la zonificación y Plan de Manejo.</t>
  </si>
  <si>
    <t>4.  Ejecutar un programa de transferencia técnica de paquetes tecnológicos para el uso y aprovechamiento sostenible del suelo en las Áreas Naturales Protegidas, según la zonificación y Plan de Manejo.</t>
  </si>
  <si>
    <t>Proyecto 2.  Recuperación de Suelos y Reconversión de Usos hacia Sistemas Sostenibles</t>
  </si>
  <si>
    <t>1.  Realizar reconversión socio - ambiental de sistemas productivos en zonas de la Reserva Forestal Central establecida por la Ley 2a de 1959.</t>
  </si>
  <si>
    <t>2.   Desarrollar acciones de Restauración y/o rehabilitación de suelos degradados (Área de Intervención Directa e Indirecta)</t>
  </si>
  <si>
    <t>Proyecto 3.  Promoción de Sistemas Sostenibles de Producción.</t>
  </si>
  <si>
    <t>1.   Ejecutar acciones el Programa de Sostenibilidad Ambiental del Paisaje Cultural Cafetero en el departamento del Quindío.</t>
  </si>
  <si>
    <t xml:space="preserve">2.   Desarrollar Agendas ambientales sectoriales con sectores productivos del departamento </t>
  </si>
  <si>
    <t>3.  Generar lineamientos para la implementación de sistemas productivos con enfoque agroecológico.</t>
  </si>
  <si>
    <t>5.  Ejecutar el Plan de acción de negocios verdes.</t>
  </si>
  <si>
    <t>6.  Desarrollar acciones para el manejo integral ambiental de sectores turísticos del departamento del Quindío</t>
  </si>
  <si>
    <t>Proyecto 4.  Control y Seguimiento Ambiental al Uso y Aprovechamiento de los Recursos Naturales por parte de los Sectores Productivos.</t>
  </si>
  <si>
    <t>1.  Control y seguimiento ambiental a las licencias ambientales del sector minero.</t>
  </si>
  <si>
    <t>3.  Realizar control y seguimiento ambiental a las autorizaciones y/o instrumentos de control y manejo ambiental gestionadas ante la entidad relacionadas con los sectores productivos agropecuarios para la conservación de los suelos</t>
  </si>
  <si>
    <t>Proyecto 5.  Gestión de la Calidad del Aire y del Ruido Ambiental.</t>
  </si>
  <si>
    <t>1.  Adoptar el plan de descontaminación por ruido en el municipio de Armenia.</t>
  </si>
  <si>
    <t>2.  Realizar seguimiento al Plan de Descontaminación por ruido en el municipio de Armenia</t>
  </si>
  <si>
    <t>4.   Diseñar la red de monitoreo y vigilancia de la calidad del aire para el municipio de Armenia.</t>
  </si>
  <si>
    <t>5.  Elaborar mapas de Ruido Ambiental para municipio de Armenia.</t>
  </si>
  <si>
    <t>6.   Realizar Regulación y Control a generadores de emisiones atmosféricas</t>
  </si>
  <si>
    <t>7. Operar la red de monitoreo de la calidad del aire</t>
  </si>
  <si>
    <t>1.  Acompañar y apoyar técnicamente la ejecución del componente de aprovechamiento de los Planes de Gestión Integral de Residuos Sólidos Municipales, PGIRS acorde a las competencias de las autoridades ambientales.</t>
  </si>
  <si>
    <t>2.   Desarrollar acciones tendientes a la implementación y ejecución de la Política Nacional para la Gestión Integral de Residuos o Desechos Peligrosos en el Departamento del Quindío</t>
  </si>
  <si>
    <t>3.  Realizar el control y seguimiento a la implementación de los componentes de aprovechamiento y disposición final Planes de Gestión Integral de Residuos Sólidos de los municipios, PGIRS y los demás componentes que sean competencia de la Autoridad Ambiental</t>
  </si>
  <si>
    <t>4.  Realizar la regulación, control y seguimiento a los generadores y gestores de los residuos o desechos peligrosos y de Residuos de Aparatos Eléctricos, Electrónicos y Especiales- RAEE del departamento del Quindío en el marco de la gestión integral</t>
  </si>
  <si>
    <t>Programa 2.  CONSERVACIÓN DE LA BIODIVERSIDAD Y SUS SERVICIOS ECOSISTÉMICOS.</t>
  </si>
  <si>
    <t>Proyecto 7.  Conocimiento, Planificación y Manejo de la Biodiversidad.</t>
  </si>
  <si>
    <t>1.  Realizar Estudios de Investigación Científica que permitan conocer la dinámica ecosistémica de las diferentes zonas de vida del Departamento</t>
  </si>
  <si>
    <t>2.   Ejecutar estrategias de conservación para las especies de flora y fauna identificadas y priorizadas.</t>
  </si>
  <si>
    <t>3.   Establecer las medidas de manejo de las especies invasoras con presencia en la jurisdicción del departamento del Quindío</t>
  </si>
  <si>
    <t>4.  Formular, ajustar y actualizar Planes de Manejo de Especies de Flora y Fauna objeto de conservación priorizadas desde el MADS, SIRAP y con distribución en el Departamento (endémicas, con riesgo de extinción por tráfico u otras causas antrópicas).</t>
  </si>
  <si>
    <t xml:space="preserve">8.  Diseñar, planificar e implementar el Proyecto de Biodiverciudades en los centros urbanos del departamento del Quindío. </t>
  </si>
  <si>
    <t>Proyecto 8.  Planificación y Administración de las Áreas Naturales Protegidas y las Estrategias Complementarias de Conservación.</t>
  </si>
  <si>
    <t>1.   Administrar las Áreas Naturales Protegidas Regionales Declaradas en el departamento del Quindío</t>
  </si>
  <si>
    <t>2.  Implementar acciones para actualizar y dar cumplimiento a los Planes de Manejo de las Áreas de Conservación de propiedad de la Corporación</t>
  </si>
  <si>
    <t>3.   Adelantar cooperación para la ejecución de acciones de las Estrategias Complementarias de Conservación (SIMAP, RNSC, otras) y los sistemas departamental y regional de áreas protegidas (SIDAP y SIRAP) en la jurisdicción correspondiente.</t>
  </si>
  <si>
    <t>4.  Realizar acompañamiento y asesoría técnica para formular el Plan de Manejo de los predios en las áreas priorizadas como de interés estratégico para la conservación de los recursos hídricos.</t>
  </si>
  <si>
    <t>5.  Realizar acompañamiento técnico y seguimiento a los Entes Territoriales en la ejecución de los Planes de Manejo de los predios en las áreas priorizadas como de interés estratégico para la conservación de los recursos hídricos.</t>
  </si>
  <si>
    <t>Proyecto 9.  Planificación, Manejo y conservación de Ecosistemas Estratégicos.</t>
  </si>
  <si>
    <t>1.  Ejecutar acciones de conservación y manejo en ecosistemas estratégicos (páramos y humedales) del departamento del Quindío.</t>
  </si>
  <si>
    <t>2.  Formular y ejecutar acciones de restauración ecológica (restauración, rehabilitación y recuperación) de áreas disturbadas del departamento del Quindío, según lineamientos del Plan Nacional de Restauración.</t>
  </si>
  <si>
    <t>Proyecto 10.  Administración, Monitoreo y Seguimiento a los Recursos Flora y Fauna.</t>
  </si>
  <si>
    <t>1.  Ejecutar el programa de Control y seguimiento al tráfico ilegal de fauna silvestre de acuerdo a la Estrategia Nacional de Control al Tráfico Ilegal de Especies de Diversidad Biológica (CIFFIQ – Zona nor occidente).</t>
  </si>
  <si>
    <t>2.  Implementar medidas de control a especies exóticas, invasoras y conflicto en el departamento del Quindío.</t>
  </si>
  <si>
    <t>3.   Ejecutar acciones definidas en la Resolución N° 2064 de 2010 en el post decomiso de fauna silvestre.</t>
  </si>
  <si>
    <t>4.  Regular el aprovechamiento forestal y productos no maderables del bosque en la jurisdicción.</t>
  </si>
  <si>
    <t xml:space="preserve">5.  Realizar el Control, Vigilancia y Seguimiento al uso, manejo y aprovechamiento de la Flora Silvestre en el Departamento. </t>
  </si>
  <si>
    <t>6.  Regular y controlar los permisos de investigación científica en diversidad biológica, licencias ambientales de zoocría, permisos para diferentes tipos de caza de fauna silvestre e implementar tasa compensatoria por caza de fauna silvestre.</t>
  </si>
  <si>
    <t>7.   Implementar la metodología para cuantificar la tasa de deforestación en el departamento del Quindío.</t>
  </si>
  <si>
    <t>8.   Desarrollar acciones técnicas operativas en el Centro Nacional para el Estudio del Bambú-Guadua</t>
  </si>
  <si>
    <t>Programa 3. GESTIÓN INTEGRAL DEL RECURSO HÍDRICO.</t>
  </si>
  <si>
    <t>Proyecto 11.  Planificación y Manejo del Recurso Hídrico.</t>
  </si>
  <si>
    <t>1.  Formular el PORH de la quebrada Buenavista.</t>
  </si>
  <si>
    <t>2.  Formular PORH de la quebrada Los Ángeles (articulada CVC).</t>
  </si>
  <si>
    <t>3.  Ejecutar los PORH de los ríos Quindío, Roble y quebrada Buenavista.</t>
  </si>
  <si>
    <t>4.   Actualizar la Reglamentación de Corrientes: río Quindío y río Barbas (articulada CARDER y CVC).</t>
  </si>
  <si>
    <t>5.  Diseñar la red y el programa de monitoreo hidrobiológico y de cantidad y calidad de agua para el Departamento en el marco del POMCA.</t>
  </si>
  <si>
    <t>6.  Actualizar la Evaluación Regional del Agua.</t>
  </si>
  <si>
    <t>Proyecto 12.  Monitoreo y Administración del Recurso Hídrico.</t>
  </si>
  <si>
    <t>2. Resolver las solicitudes de permisos de vertimiento de aguas residuales al suelo y/o cuerpos de agua.</t>
  </si>
  <si>
    <t>3.  Realizar Control y Seguimiento a los permisos de vertimiento de aguas residuales al suelo y/o cuerpos de agua.</t>
  </si>
  <si>
    <t>4.  Resolver solicitudes de Concesiones de Agua, Programas de Uso Eficiente y Ahorro del Agua, permisos de prospección y exploración de aguas subterráneas y permisos de ocupación de cauces, lechos y playas.</t>
  </si>
  <si>
    <t>5.  Realizar Control y Seguimiento a Concesiones de Agua, Programas de Uso Eficiente y Ahorro del Agua, permisos de prospección y exploración de aguas subterráneas y permisos de ocupación de cauces, lechos y playas.</t>
  </si>
  <si>
    <t>6.  Implementar el cobro de la Tasa por Utilización del Agua</t>
  </si>
  <si>
    <t>7.  Ejecutar el procedimiento técnico de tasa retributiva por vertimientos al agua</t>
  </si>
  <si>
    <t>8.  Realizar control y seguimiento a los PSMV en el departamento</t>
  </si>
  <si>
    <t>9.  Realizar monitoreo del recurso hídrico subterráneo y red de isotopía</t>
  </si>
  <si>
    <t>10.  Operar la red hidrometeorológica de la Entidad.</t>
  </si>
  <si>
    <t>11.   Operar las redes de monitoreo de vertimientos de aguas residuales y fuentes hídricas</t>
  </si>
  <si>
    <t>12.  Mantener y mejorar la acreditación del laboratorio de aguas de la CRQ</t>
  </si>
  <si>
    <t>Programa 4.  GESTIÓN DE LA INFORMACIÓN Y DEL CONOCIMIENTO.</t>
  </si>
  <si>
    <t>Proyecto 14.  Información y Conocimiento para la Gestión Ambiental.</t>
  </si>
  <si>
    <t>1.   Ejecutar la estrategia de comunicación e información para la gestión ambiental regional.</t>
  </si>
  <si>
    <t>4.  Actualizar el Estado de los Recursos Naturales del Departamento del Quindío</t>
  </si>
  <si>
    <t>6.  Conocer y fomentar el recurso natural bambú - guadua y sus servicios ecosistémicos en el departamento del Quindío.</t>
  </si>
  <si>
    <t xml:space="preserve">7.  Elaborar un estudio para la generación de la línea base ambiental en los centros urbanos del Departamento, en marco de la política nacional de gestión ambiental urbana. </t>
  </si>
  <si>
    <t>Programa 5.  ORDENAMIENTO AMBIENTAL TERRITORIAL.</t>
  </si>
  <si>
    <t>Proyecto 15.  Planificación Ambiental Territorial y Regional.</t>
  </si>
  <si>
    <t xml:space="preserve">1.   Ajustar la zonificación de la Reserva Forestal Central a escala 1:25.000, según lineamientos del MADS </t>
  </si>
  <si>
    <t>2.  Definir la Estructura Ecológica Principal Departamental, de acuerdo con la metodología IDEAM.</t>
  </si>
  <si>
    <t>3.   Establecer la metodología para la definición precisa de los tramos para usos suburbanos sobre vías de primer y segundo orden del Departamento, según reglamentación de la CRQ.</t>
  </si>
  <si>
    <t xml:space="preserve">4.  Apoyar con asesoría técnica y jurídica a los Entes Territoriales y demás actores en Ordenamiento Ambiental Territorial. </t>
  </si>
  <si>
    <t>Programa 6.  GESTIÓN DEL RIEGO Y DEL CAMBIO CLIMÁTICO PARA UN DESARROLLO BAJO EN CARBONO Y RESILIENTE AL CLIMA.</t>
  </si>
  <si>
    <t>Proyecto 17.  Conocimiento del Riesgo en el Departamento del Quindío.</t>
  </si>
  <si>
    <t>1.   Elaborar un protocolo para la incorporación de los resultados de los estudios de amenaza y vulnerabilidad del POMCA en los planes municipales de gestión del riesgo.</t>
  </si>
  <si>
    <t>2.   Adelantar acciones para la generación de conocimiento, frente incendios de la cobertura vegetal o forestales en el departamento del Quindío</t>
  </si>
  <si>
    <t>1.  Ejecutar acciones para la reducción del riesgo a causa de fenómenos hidrometeorológicos</t>
  </si>
  <si>
    <t>1.   Apoyar en la articulación del Plan de Gestión Integral de Cambio Climático Departamental con otros instrumentos de planificación.</t>
  </si>
  <si>
    <t>2.  Ejecutar conjuntamente medidas de adaptación y mitigación al cambio climático.</t>
  </si>
  <si>
    <t>4.  Realizar acciones para el cumplimiento de la Política de Gestión Ambiental Urbana</t>
  </si>
  <si>
    <t>Programa 7.  EDUCACIÓN AMBIENTAL.</t>
  </si>
  <si>
    <t>Proyecto 20.  Organización y Participación Social.</t>
  </si>
  <si>
    <t>1.  Realizar acciones coordinadas y concertadas de gestión ambiental con los pueblos y organizaciones indígenas asentadas en el Departamento del Quindío.</t>
  </si>
  <si>
    <t>4.  Diseñar la estrategia interinstitucional y comunitaria para el control y vigilancia del uso y manejo de los recursos naturales y el ambiente del departamento del Quindío.</t>
  </si>
  <si>
    <t>5.  Implementar la estrategia interinstitucional y comunitaria para el control y vigilancia del uso y manejo de los recursos naturales y el ambiente del departamento del Quindío.</t>
  </si>
  <si>
    <t>6.  Mejorar las capacidades de los actores participantes de la operación red de alerta temprana en el marco del plan de gestión del riesgo y acciones de adaptación al cambio climático.</t>
  </si>
  <si>
    <t>7.  Implementar encuentros del Consejo de Cuenca de la Ecorregión Eje Cafetero como espacios de participación para la ordenación y manejo de las cuencas en la ecorregión.</t>
  </si>
  <si>
    <t>9.  Realizar encuentros locales y/o regionales para compartir avances y experiencias en gobernanza ambiental en torno al Agua, Cambio Climático, Gestión del Riesgo, Diversidad Biológica, Residuos Sólidos, Soberanía Alimentaria.</t>
  </si>
  <si>
    <t>1.   Formular el Plan Departamental de Educación Ambiental.</t>
  </si>
  <si>
    <t>2.   Ejecutar el Plan Departamental de Educación Ambiental.</t>
  </si>
  <si>
    <t xml:space="preserve">3.   Ejecutar acciones de Educación Ambiental para el Desarrollo Humano (No Formal) como estrategia de incorporación de la Dimensión Ambiental en las diversas actividades del Departamento del Quindío. </t>
  </si>
  <si>
    <t xml:space="preserve">4.  Dinamizar el Comité Técnico Interinstitucional de la Educación Ambiental Regional - CIDEAR, Departamental - CIDEA y los municipales – COMEDAS como estrategias de la Política Nacional de Educación Ambiental. </t>
  </si>
  <si>
    <t xml:space="preserve">5.   Ejecutar acciones de acompañamiento y asesoría a los Proyectos Ambientales Escolares – PRAE y la REDEPRAE del Quindío como estrategia de la Política Nacional de Educación Ambiental. </t>
  </si>
  <si>
    <t xml:space="preserve">6.  Ejecutar la estrategia de formación a los Proyectos Ciudadanos de Educación Ambiental - PROCEDA en el marco de la Política Nacional de Educación Ambiental. </t>
  </si>
  <si>
    <t>7.  Ejecutar las Estrategias de Educación Ambiental en Aire, Ruido, Cambio Climático y Gestión del Riesgo.</t>
  </si>
  <si>
    <t>2. GESTIÓN ADMINISTRATIVA CON EFICIENCIA, CALIDAD, OPORTUNIDAD Y CAPACIDAD PARA SATISFACER NECESIDADES Y EXPECTATIVAS DE LOS USUARIOS</t>
  </si>
  <si>
    <t>Programa 8.  FORTALECIMIENTO DE LA GESTIÓN Y DIRECCIÓN DE LA CORPORACIÓN AUTÓNOMA REGIONAL DEL QUINDÍO.</t>
  </si>
  <si>
    <t>4. Apoyo a la gestión  a  proyectos Ciudadanos y Comunitarios de Educación Ambiental – PROCEDA y Proyectos Escolares de Educación Ambiental - PRAE del departamento y a la REDEPRAE del Quindío.</t>
  </si>
  <si>
    <t>Proyecto 23.  Sistemas de Información y las Telecomunicaciones.</t>
  </si>
  <si>
    <t>2.  Generar información con respecto a Activos de Información y Datos Abiertos</t>
  </si>
  <si>
    <t>3.  Desarrollar Trámites en Línea, VITAL, integración al portal www.gov.co.co</t>
  </si>
  <si>
    <t>4.  Desarrollar un Sistema de Peticiones, Quejas, Reclamos y Sugerencias (PQRS) en línea</t>
  </si>
  <si>
    <t>5.  Ejecutar programa de Mantenimiento preventivo y correctivo de computadores</t>
  </si>
  <si>
    <t>Proyecto 24.  Operación y Mantenimiento del Sistema Institucional de Planeación y Gestión.</t>
  </si>
  <si>
    <t>3. Implementar los Planes de Acción de las Políticas Institucionales de Gestión y Desempeño</t>
  </si>
  <si>
    <t xml:space="preserve">4.  Implementar acciones del Plan Estratégico Institucional y del Plan Institucional de Gestión Ambiental – PIGA. </t>
  </si>
  <si>
    <t>Proyecto 25.  Fortalecimiento de la Gestión Administrativa de la Corporación.</t>
  </si>
  <si>
    <t>1.  Ejecutar la Estrategia de Reacción Inmediata Ambiental.</t>
  </si>
  <si>
    <t>2.  Ejecutar acciones de mejoramiento continuo para la satisfacción al cliente y usuarios de la entidad.</t>
  </si>
  <si>
    <t>5.  Fortalecer la gestión organizacional de la entidad.</t>
  </si>
  <si>
    <t>6.  Garantizar la administración y custodia de la gestión documental de la entidad.</t>
  </si>
  <si>
    <t>8.  Fortalecer el proceso jurídico desde el apoyo de las diferentes instancias misionales de la entidad.</t>
  </si>
  <si>
    <t>9.  Fortalecer los procedimientos financieros de Tasa Retributiva y Tasa por utilización de agua.</t>
  </si>
  <si>
    <t>10.  Implementar acciones para  el mejoramiento del  proceso Sancionatorio Ambiental  y disciplinario de la entidad.</t>
  </si>
  <si>
    <t>Proyecto  19.  Ejecución Articulada del Plan Departamental de Adaptación y Mitigación al Cambio Climático.</t>
  </si>
  <si>
    <t>Proyecto  16.  Actualización Cartográfica.</t>
  </si>
  <si>
    <t>3.  Participar en el Nodo Regional Eje Cafetero y en la Comite Intersectorial de Cambio Climático</t>
  </si>
  <si>
    <t>11.  Ejecutar Acciones socioambientales para disminuir la vulnerabilidad por desabastecimiento de agua en los  acueductos municipales y veredales</t>
  </si>
  <si>
    <t>Proyecto  22.  Fortalecimiento del Banco de Programas y Proyecto de la Entidad.</t>
  </si>
  <si>
    <t>1.  Desarrollar  un sistema de acopio y transferencia de información ambiental institucional.</t>
  </si>
  <si>
    <t>2.  Implementar  un sistema de acopio y transferencia de información ambiental institucional.</t>
  </si>
  <si>
    <t>3.   Ejecutar acciones operativas  en el Banco de Programas y Proyectos Ambientales – BPPA CRQ.</t>
  </si>
  <si>
    <t>6. Implementar acciones para el mejoramiento de  la Infraestructura Tecnológica de la Entidad</t>
  </si>
  <si>
    <t>4.  Implementar  acciones para el mejoramiento del proceso  financiero y  la gestión de ingresos.</t>
  </si>
  <si>
    <t>4.   Diseñar y Ejecutar el Plan de turismo de Naturaleza para el Departamento del Quindío, jurisdicción de Áreas de la CRQ</t>
  </si>
  <si>
    <t>2.  Control y seguimiento ambiental a las actividades pecuarias de acuerdo a las guías ambientales</t>
  </si>
  <si>
    <t>3.  Realizar un estudio técnico para el levantamiento de información de línea base del diagnóstico de la Calidad del Aire en el municipio de Armenia</t>
  </si>
  <si>
    <t>Proyecto 6.  Gestión integral de residuos sólidos y peligrosos</t>
  </si>
  <si>
    <t>5.  Ejecutar los Planes de Manejo de las   especies   de   Flora   y Fauna objeto de conservación priorizadas.</t>
  </si>
  <si>
    <t>6.  Definir lineamientos para la formulación de la estrategia de pago por servicios ambientales.</t>
  </si>
  <si>
    <t>7.  Diseñar programas para el acompañamiento técnico en la ejecución de la estrategia de pago por servicios ambientales en el departamento del Quindío.</t>
  </si>
  <si>
    <t>1.  Implementar un programa de formalización de usuarios del recurso hídrico en el departamento del Quindío.</t>
  </si>
  <si>
    <t>Proyecto 13. Financiación de diseños y/u obras de descontaminación de aguas residuales.</t>
  </si>
  <si>
    <t>1. Invertir recursos provenientes del recaudo de la tasa retributiva para financiación de diseños y obras de descontaminación</t>
  </si>
  <si>
    <t>5.  Desarrollar acciones para el fortalecimiento del Centro de Documentación de la corporación como estrategia de gestión ambiental.</t>
  </si>
  <si>
    <t>5.  Fortalecer procesos de participación de la Corporación en la gestión ambiental regional (Ecorregión, POMCA río La Vieja, Paisaje Cultural Cafetero, Mesa Regional de Planificación, RAP Eje Cafetero, etc).</t>
  </si>
  <si>
    <t>Proyecto  18.  Reducción del Riesgo y Manejo de Desastre en el Departamento del Quindío.</t>
  </si>
  <si>
    <t>2.   Asistir técnica y jurídicamente la actualización de las estrategias municipales de respuesta a emergencias, con base en los planes municipales de gestión de riegos de desastres.</t>
  </si>
  <si>
    <t>2.  Realizar acciones coordinadas y concertadas de gestión ambiental con las comunidades negras, afrocolombianas, raizales y palenqueras y población Room, asentadas en el Departamento del Quindío.</t>
  </si>
  <si>
    <t>3.  Ejecutar la estrategia de cultura del Agua y manejo de conflictos en el Departamento del Quindío.</t>
  </si>
  <si>
    <t>8.  Implementar la estrategia de gestores ambientales en los municipios del departamento del Quindío.</t>
  </si>
  <si>
    <t>10.  Implementar la Estrategia CRQ Más Cerca de Ti.</t>
  </si>
  <si>
    <t>Proyecto  21.  Educación Cultura Ambiental.</t>
  </si>
  <si>
    <t>1.  Actualizar de la Página Web con criterios de accesibilidad y usabilidad (ISO NTC 5854)</t>
  </si>
  <si>
    <t>1.  Mantener en operación óptima el sistema institucional de planeación y gestión.</t>
  </si>
  <si>
    <t>2.   Desarrollar procesos de mejoramiento continuo desde la auditoria a procesos misionales de la entidad.</t>
  </si>
  <si>
    <t>3.  Mantener la Infraestructura física de la Entidad</t>
  </si>
  <si>
    <t>7.  Realizar trasferencias al Fondo de Compensación Ambiental.</t>
  </si>
  <si>
    <t>PROYECTO</t>
  </si>
  <si>
    <t>PLAN DE ACCIÓN INSTITUCIONAL CUATRIENAL  2020 – 2023, CRQ  
“Protegiendo el Patrimonio Ambiental y más Cerca del Ciudadano”</t>
  </si>
  <si>
    <t>2.  Diseñar un protocolo que articule las temáticas ambeintales regionales y el seguimiento y evaluación a la gestión ambiental regional</t>
  </si>
  <si>
    <t>3.  Implementar un protocolo que articule las temáticas ambientales regionales y el seguimiento y evaluación a la gestión ambiental regional.</t>
  </si>
  <si>
    <t>7.  Adelantar el acotamiento de las rondas hídricas priorizadas en el Departamento del Quindío.</t>
  </si>
  <si>
    <t>8.  Adelantar acciones para avanzar en el diagnóstico del acuifero del abanico del Quindio, como insumo para la formulación de las medidas de manejo ambiental.</t>
  </si>
  <si>
    <t xml:space="preserve">1.   Generar proceso para la cofinanciación de la elaboración del estudio de coberturas y usos  del suelo a escala 1:25.000 </t>
  </si>
  <si>
    <t>No Programada</t>
  </si>
  <si>
    <t>ARTICULACIÓN DE ACCIÓNES DEL PLAN DE ACCIÓN INSTITUCIONAL 2020-2023 APORTE COMO APORTES DE LA CORPORACION AUTÓNOMA REGIONALES DEL QUINDIO  A LOS PROGRAMAS DE INVERSIÓN PÚBLICA NACIONAL DEFINIDOS PARA EL SECTOR DE AMBIENTE Y DESARROLLO SOSTENIBLE</t>
  </si>
  <si>
    <t xml:space="preserve">PROGRAMAS DE INVERSIÓN PÚBLICA NACIONAL DEFINIDOS PARA EL SECTOR DE AMBIENTE Y DESARROLLO SOSTENIBLE
32 AMBIENTE Y DESARROLLO SOSTENIBLE </t>
  </si>
  <si>
    <t>Codigo</t>
  </si>
  <si>
    <t>PROGRAMAS DE INVERSIÓN</t>
  </si>
  <si>
    <t>ELEMENTOS CONSTITUTIVOS</t>
  </si>
  <si>
    <t xml:space="preserve">Fortalecimiento del desempeño ambiental de los sectores productivos </t>
  </si>
  <si>
    <t xml:space="preserve">Gestión sostenible del suelo: incluye la promoción de la gestión integral para la conservación del suelo, en un contexto en el que confluyan la conservación de la biodiversidad y la calidad del agua y del aire, el ordenamiento del territorio y la gestión de riesgo. </t>
  </si>
  <si>
    <t xml:space="preserve">Producción limpia: incluye la promoción de iniciativas para el manejo integrado de la contaminación, y de cadenas industriales eficientes; y el apoyo a actividades para la reconversión a tecnologías limpias. </t>
  </si>
  <si>
    <t xml:space="preserve">Gestión de la contaminación del aire: incluye la elaboración de instrumentos técnicos y normativos para la prevención y el control de la contaminación del aire. </t>
  </si>
  <si>
    <t xml:space="preserve">Gestión integral de residuos y de sustancias químicas: incluye el desarrollo de instrumentos normativos para el manejo de los residuos de aparatos eléctricos y electrónicos y de residuos peligrosos; el fomento de iniciativas para reducir el consumo y el promover la responsabilidad posconsumo; y el desarrollo de instrumentos para la gestión del riesgo de las sustancias químicas en el país. </t>
  </si>
  <si>
    <t xml:space="preserve"> Conservación de la biodiversidad y sus servicios ecosistémicos </t>
  </si>
  <si>
    <t xml:space="preserve">Sostenibilidad del capital natural y la biodiversidad: incluye el desarrollo de acciones y estrategias para la reforestación de bosques, la conservación y preservación de ecosistemas; la delimitación, zonificación y la restauración de ecosistemas estratégicos terrestres; y la prevención y control del tráfico ilegal de especies silvestres. </t>
  </si>
  <si>
    <t>SUBPROGRAMAS DE INVERSIÓN</t>
  </si>
  <si>
    <t>Intersubsectorial Ambiente</t>
  </si>
  <si>
    <t xml:space="preserve">Áreas Protegidas: incluye la conservación de la biodiversidad y la permanencia cultural de las comunidades étnicas relacionadas con las áreas protegidas, el ordenamiento ambiental del territorio, la reglamentación del uso y manejo de los recursos naturales. </t>
  </si>
  <si>
    <t xml:space="preserve">Biotecnología y bioprospección: incluye el desarrollo sostenible del potencial económico de la biodiversidad, y el aporte de información en el conocimiento y la conservación de esta. </t>
  </si>
  <si>
    <t xml:space="preserve">Gestión integral del recurso hídrico </t>
  </si>
  <si>
    <t xml:space="preserve">Planificación y manejo del recurso hídrico: incluye la formulación e implementación de Planes Estratégicos de Macrocuencas, Planes de Ordenación y Manejo de Cuencas Hidrográficas, Planes de Manejo Ambiental de Acuíferos o Microcuencas, Planes de Ordenamiento del Recurso Hídrico, entre otros. </t>
  </si>
  <si>
    <t xml:space="preserve">Regulación del uso y manejo del recurso hídrico: incluye la elaboración de evaluaciones regionales del agua, la reglamentación de corrientes, la regulación de vertimientos y la calidad del agua; la promoción del uso eficiente y ahorro del agua, los lineamientos para el otorgamiento de permisos de vertimientos y concesiones de agua, el mejoramiento de la calidad y control de la contaminación del recurso hídrico, y la implementación de criterios para la evaluación y gestión de las aguas subterráneas. </t>
  </si>
  <si>
    <t xml:space="preserve">Gestión de la información y el conocimiento ambiental </t>
  </si>
  <si>
    <t xml:space="preserve">Información científica: incluye el diseño y la implementación de estrategias de investigación ambiental, la realización de estudios científicos de investigación aplicada y de estudios científicos de investigación Básica, la caracterización del conocimiento tradicional asociado a la biodiversidad y los servicios ecosistémicos, y la construcción y el manejo de colecciones. 
Infraestructura y equipamiento para el desarrollo de actividades de investigación: incluye el fortalecimiento de los espacios, sistemas y subsistemas de información, aplicativos y herramientas de registro de datos e información, redes de monitoreo, estudios y evaluaciones de las investigaciones. 
Gestión de información ambiental: incluye el apoyo a las autoridades ambientales en la gestión de la información ambiental para la toma de decisiones. 
</t>
  </si>
  <si>
    <t xml:space="preserve">Ordenamiento Ambiental Territorial </t>
  </si>
  <si>
    <t xml:space="preserve">Planificación ambiental territorial: incluye la definición de la estructura ecológica, la implementación del estatuto de uso adecuado del territorio, la inserción de los modelos de ordenamiento ambiental territorial que aporten a la construcción de paz, y la implementación de las dimensiones ambientales en los procesos de planificación de los territorios (Planes de desarrollo, Planes de Ordenamiento Territorial, Esquemas de Ordenamiento Territorial, Plan Básico de Ordenamiento Territorial, Planes de comunidades). </t>
  </si>
  <si>
    <t xml:space="preserve">Transformación del Sistema Nacional Ambiental: incluye el fortalecimiento normativo, técnico y financiero del Sistema Nacional Ambiental y las entidades que lo componen, en relación con su misión institucional, la oferta ambiental en su jurisdicción, el contexto regional, y sus retos ambientales. </t>
  </si>
  <si>
    <t xml:space="preserve">Gestión integral del riesgo de desastres: incluye la incorporación efectiva de la gestión de riesgo de desastres en los procesos de ordenamiento territorial, y el fortalecimiento de la participación del Ministerio de Ambiente y Desarrollo Sostenible, de las autoridades ambientales y de los actores del Sistema Nacional Ambiental en el marco del Sistema Nacional para la Gestión del Riesgo de Desastres. </t>
  </si>
  <si>
    <t xml:space="preserve">Gestión del cambio climático para un desarrollo bajo en carbono y resiliente al clima </t>
  </si>
  <si>
    <t xml:space="preserve">Instrumentos de planificación: incluye el fortalecimiento de la Estrategia Nacional de Reducción de Emisiones de la Deforestación y Degradación de Bosques ENREDD, la implementación de la estrategia financiera de cambio climático, y el desarrollo de los Lineamientos técnicos para la adaptación al cambio climático, y de los Lineamientos para la mitigación de gases efecto invernadero. A su vez incluye la generación de herramientas para facilitar la toma de decisiones climáticas y la identificación de los mecanismos financieros complementarios para la implementación de Estrategias de Desarrollo Bajo en Carbono. 
 Acompañamiento técnico: incluye el desarrollo de lineamientos para la incorporación del cambio climático en instrumentos de planificación del desarrollo y del ordenamiento territorial, así como de la gestión ambiental. A su vez incluye la asistencia a entidades territoriales y autoridades ambientales en la formulación e implementación de acciones de mitigación de gases de efecto invernadero y de adaptación al cambio climático. 
</t>
  </si>
  <si>
    <t xml:space="preserve">Educación Ambiental </t>
  </si>
  <si>
    <t xml:space="preserve"> Fortalecimiento y consolidación de las estrategias educativo ambientales y de participación: incluye el diseño e implementación de procesos de  sistematización (investigación), gestión y comunicación e información, para el desarrollo efectivo de las estrategias de la Política de Educación Ambiental; particularmente las relacionadas con: los Comités Interinstitucionales de Educación Ambiental (CIDEA), los Proyectos Ambientales Escolares (PRAE), los Proyectos Ciudadanos y Comunitarios de Educación Ambiental (PROCEDA); así como las demás, que contribuyan a la transformación de concepciones y prácticas de la participación ciudadana en los actores del SINA. 
Cooperación e Internacionalización: incluye la definición y proyección de intercambios de conocimiento y prácticas, en materia de educación ambiental y participación, con Organismos de cooperación y pares gubernamentales y técnico-académicos, con miras a promover la universalidad del conocimiento. 
Comunicación e información: incluye el diseño e implementación de una estrategia formativa para la comunicación efectiva de conocimientos y experiencias significativas para los desarrollos del Programa y de la Política de Educación Ambiental, y un sistema único de información que favorezca la disponibilidad y producción de datos confiables sobre los desarrollos de las diferentes estrategias de la Política de Educación Ambiental, de manera pertinente y oportuna (acceso de las diferentes entidades del SINA). 
</t>
  </si>
  <si>
    <t xml:space="preserve">Articulación Intersectorial: incluye la realización de alianzas estratégicas interministeriales, intersectoriales e intrainstitucionales, y público privadas que garanticen la concertación y armonización de los esfuerzos técnicos y políticos, emprendidos por las diferentes instituciones con competencias y responsabilidades en materia de educación ambiental y participación, en los ámbitos Nacional y Regional del país. 
Mejoramiento de la calidad de la formación ambiental: incluye el desarrollo de procesos de concertación con las instituciones de educación superior para aunar esfuerzos académicos, técnicos y políticos, para la apropiación de los conocimientos ambiental y educativo-ambiental, así como la investigación en educación ambiental, la proyección social; y el desarrollo de una estrategia de estímulos e incentivos para el reconocimiento de experiencias significativas en materia de educación ambiental y participación en los ámbitos nacional y regional. Esto, en el marco de la Alianza Nacional suscrita entre el Ministerio de Ambiente y Desarrollo Sostenible y el Ministerio de Educación Nacional (Acuerdo 407 de 2015). </t>
  </si>
  <si>
    <t xml:space="preserve"> Fortalecimiento de la Gestión y Dirección del Sector Ambiente y Desarrollo Sostenible </t>
  </si>
  <si>
    <t xml:space="preserve">Mejoramiento de las capacidades institucionales del sector: incluye las acciones de formación o capacitaciones orientadas a fortalecer las competencias y la calidad de los conocimientos para la gestión administrativa y misional de las entidades. </t>
  </si>
  <si>
    <t xml:space="preserve">Implementación del Plan Estratégico de Tecnologías de la Información y mejoramiento de los sistemas de información de carácter administrativos y de gestión: incluye la elaboración e implementación del Plan Estratégico de Tecnologías de la Información, además del mejoramiento e implementación de los servicios y desarrollo de los sistemas de información. Incluye las actividades de apoyo para la operación de los sistemas de información para el cumplimiento de las funciones de la entidad. Contempla las siguientes actividades: diseño; desarrollo; implantación (mesas de ayuda y asistencia técnica para la operación); mantenimiento; y adecuación de la plataforma tecnológica. </t>
  </si>
  <si>
    <t>Aporte financiero del PAI a los Programas de Inversion</t>
  </si>
  <si>
    <t>APORTE  FINANCIERO  COMPROMETIDO (Por Proyecto) (Vigencia 2023) con corte al 31 octubre</t>
  </si>
  <si>
    <t>APORTE  FINANCIERO  COMPROMETIDO (Por Actividad) (Vigencia 2023) con corte al 31 octubre</t>
  </si>
  <si>
    <t>Total  recursos Comprometidos (con corte al 31 de octubre)</t>
  </si>
  <si>
    <t xml:space="preserve">Gestión ambiental sectorial: incluye el desarrollo de instrumentos técnicos y económicos para la gestión de pasivos ambientales, para la gestión de impactos ambientales y para la conservación de los recursos naturales.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</si>
</sst>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5" formatCode="&quot;$&quot;\ #,##0"/>
  </numFmts>
  <fonts count="14" x14ac:knownFonts="1">
    <font>
      <sz val="11"/>
      <color theme="1"/>
      <name val="Calibri"/>
      <family val="2"/>
      <scheme val="minor"/>
    </font>
    <font>
      <b/>
      <sz val="9"/>
      <color theme="1"/>
      <name val="Arial"/>
      <family val="2"/>
    </font>
    <font>
      <b/>
      <sz val="9"/>
      <color rgb="FF000000"/>
      <name val="Arial"/>
      <family val="2"/>
    </font>
    <font>
      <sz val="10"/>
      <color theme="1"/>
      <name val="Arial"/>
      <family val="2"/>
    </font>
    <font>
      <sz val="8"/>
      <color theme="1"/>
      <name val="Arial"/>
      <family val="2"/>
    </font>
    <font>
      <sz val="8"/>
      <color rgb="FF000000"/>
      <name val="Arial"/>
      <family val="2"/>
    </font>
    <font>
      <b/>
      <sz val="9"/>
      <color theme="1"/>
      <name val="Calibri"/>
      <family val="2"/>
      <scheme val="minor"/>
    </font>
    <font>
      <sz val="8"/>
      <name val="Arial"/>
      <family val="2"/>
    </font>
    <font>
      <sz val="12"/>
      <color rgb="FF000000"/>
      <name val="Arial"/>
      <family val="2"/>
    </font>
    <font>
      <sz val="12"/>
      <color theme="1"/>
      <name val="Arial"/>
      <family val="2"/>
    </font>
    <font>
      <sz val="11"/>
      <color theme="1"/>
      <name val="Calibri"/>
      <family val="2"/>
      <scheme val="minor"/>
    </font>
    <font>
      <b/>
      <sz val="12"/>
      <color theme="1"/>
      <name val="Arial"/>
      <family val="2"/>
    </font>
    <font>
      <sz val="14"/>
      <color theme="1"/>
      <name val="Arial"/>
      <family val="2"/>
    </font>
    <font>
      <u/>
      <sz val="12"/>
      <color rgb="FF0000FF"/>
      <name val="Arial"/>
      <family val="2"/>
    </font>
  </fonts>
  <fills count="10">
    <fill>
      <patternFill patternType="none"/>
    </fill>
    <fill>
      <patternFill patternType="gray125"/>
    </fill>
    <fill>
      <patternFill patternType="solid">
        <fgColor rgb="FFC5E0B3"/>
        <bgColor indexed="64"/>
      </patternFill>
    </fill>
    <fill>
      <patternFill patternType="solid">
        <fgColor rgb="FF8EAADB"/>
        <bgColor indexed="64"/>
      </patternFill>
    </fill>
    <fill>
      <patternFill patternType="solid">
        <fgColor rgb="FFD9E2F3"/>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7" tint="0.79998168889431442"/>
        <bgColor indexed="64"/>
      </patternFill>
    </fill>
  </fills>
  <borders count="15">
    <border>
      <left/>
      <right/>
      <top/>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0" fillId="0" borderId="0" applyFont="0" applyFill="0" applyBorder="0" applyAlignment="0" applyProtection="0"/>
  </cellStyleXfs>
  <cellXfs count="61">
    <xf numFmtId="0" fontId="0" fillId="0" borderId="0" xfId="0"/>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3" xfId="0" applyFont="1" applyBorder="1" applyAlignment="1">
      <alignment vertical="center" wrapText="1"/>
    </xf>
    <xf numFmtId="0" fontId="4" fillId="0"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3" xfId="0" applyFont="1" applyFill="1" applyBorder="1" applyAlignment="1">
      <alignment vertical="center" wrapText="1"/>
    </xf>
    <xf numFmtId="0" fontId="5" fillId="5" borderId="3" xfId="0" applyFont="1" applyFill="1" applyBorder="1" applyAlignment="1">
      <alignment vertical="center" wrapText="1"/>
    </xf>
    <xf numFmtId="0" fontId="2" fillId="8" borderId="0" xfId="0" applyFont="1" applyFill="1" applyBorder="1" applyAlignment="1">
      <alignment horizontal="center" vertical="center" wrapText="1"/>
    </xf>
    <xf numFmtId="165" fontId="9" fillId="0" borderId="3" xfId="0" applyNumberFormat="1" applyFont="1" applyBorder="1" applyAlignment="1">
      <alignment horizontal="center" vertical="center" wrapText="1"/>
    </xf>
    <xf numFmtId="165" fontId="3" fillId="0" borderId="0" xfId="0" applyNumberFormat="1" applyFont="1" applyAlignment="1">
      <alignment horizontal="center" vertical="center"/>
    </xf>
    <xf numFmtId="0" fontId="2" fillId="2" borderId="0" xfId="0" applyFont="1" applyFill="1" applyBorder="1" applyAlignment="1">
      <alignment horizontal="center" vertical="center" wrapText="1"/>
    </xf>
    <xf numFmtId="0" fontId="5" fillId="0" borderId="14" xfId="0" applyFont="1" applyBorder="1" applyAlignment="1">
      <alignment horizontal="center" vertical="center" wrapText="1"/>
    </xf>
    <xf numFmtId="0" fontId="2" fillId="8"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2" fillId="4" borderId="5" xfId="0" applyFont="1" applyFill="1" applyBorder="1" applyAlignment="1">
      <alignment horizontal="center" vertical="center" wrapText="1"/>
    </xf>
    <xf numFmtId="0" fontId="2" fillId="4" borderId="0" xfId="0" applyFont="1" applyFill="1" applyBorder="1" applyAlignment="1">
      <alignment horizontal="center" vertical="center" wrapText="1"/>
    </xf>
    <xf numFmtId="165" fontId="8" fillId="0" borderId="3" xfId="0" applyNumberFormat="1" applyFont="1" applyBorder="1" applyAlignment="1">
      <alignment horizontal="center" vertical="center" wrapText="1"/>
    </xf>
    <xf numFmtId="165" fontId="2" fillId="9" borderId="3" xfId="0" applyNumberFormat="1" applyFont="1" applyFill="1" applyBorder="1" applyAlignment="1">
      <alignment horizontal="center" vertical="center" wrapText="1"/>
    </xf>
    <xf numFmtId="165" fontId="13" fillId="0" borderId="3" xfId="0" applyNumberFormat="1" applyFont="1" applyBorder="1" applyAlignment="1">
      <alignment horizontal="center" vertical="center" wrapText="1"/>
    </xf>
    <xf numFmtId="165" fontId="12" fillId="6" borderId="3" xfId="0" applyNumberFormat="1" applyFont="1" applyFill="1" applyBorder="1" applyAlignment="1">
      <alignment horizontal="center" vertical="center"/>
    </xf>
    <xf numFmtId="0" fontId="11" fillId="6" borderId="3" xfId="0" applyFont="1" applyFill="1" applyBorder="1" applyAlignment="1">
      <alignment horizontal="justify" vertical="center"/>
    </xf>
    <xf numFmtId="165" fontId="8" fillId="0" borderId="4" xfId="0" applyNumberFormat="1" applyFont="1" applyBorder="1" applyAlignment="1">
      <alignment horizontal="center" vertical="center" wrapText="1"/>
    </xf>
    <xf numFmtId="165" fontId="8" fillId="0" borderId="6" xfId="0" applyNumberFormat="1" applyFont="1" applyBorder="1" applyAlignment="1">
      <alignment horizontal="center" vertical="center" wrapText="1"/>
    </xf>
    <xf numFmtId="165" fontId="8" fillId="0" borderId="5"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justify" vertical="center" wrapText="1"/>
    </xf>
    <xf numFmtId="0" fontId="4" fillId="0" borderId="3" xfId="0" applyFont="1" applyBorder="1" applyAlignment="1">
      <alignment horizontal="center" vertical="center" wrapText="1"/>
    </xf>
    <xf numFmtId="0" fontId="6" fillId="7" borderId="3"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1" fillId="6" borderId="3" xfId="0" applyFont="1" applyFill="1" applyBorder="1" applyAlignment="1">
      <alignment horizontal="center" vertical="center" wrapText="1"/>
    </xf>
    <xf numFmtId="0" fontId="1" fillId="9" borderId="7" xfId="0" applyFont="1" applyFill="1" applyBorder="1" applyAlignment="1">
      <alignment horizontal="center" vertical="center" wrapText="1"/>
    </xf>
    <xf numFmtId="0" fontId="7" fillId="0" borderId="3" xfId="0" applyFont="1" applyBorder="1" applyAlignment="1">
      <alignment horizontal="center" vertical="center" wrapText="1"/>
    </xf>
    <xf numFmtId="0" fontId="1" fillId="9" borderId="9" xfId="0" applyFont="1" applyFill="1" applyBorder="1" applyAlignment="1">
      <alignment horizontal="center" vertical="center" wrapText="1"/>
    </xf>
    <xf numFmtId="0" fontId="1" fillId="9" borderId="11" xfId="0" applyFont="1" applyFill="1" applyBorder="1" applyAlignment="1">
      <alignment horizontal="center" vertical="center" wrapText="1"/>
    </xf>
    <xf numFmtId="0" fontId="1" fillId="9" borderId="13"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5" fillId="0" borderId="4" xfId="0" applyNumberFormat="1" applyFont="1" applyBorder="1" applyAlignment="1">
      <alignment horizontal="center" vertical="center" wrapText="1"/>
    </xf>
    <xf numFmtId="0" fontId="5" fillId="0" borderId="5" xfId="0" applyNumberFormat="1" applyFont="1" applyBorder="1" applyAlignment="1">
      <alignment horizontal="center" vertical="center" wrapText="1"/>
    </xf>
  </cellXfs>
  <cellStyles count="2">
    <cellStyle name="Millares 3" xfId="1"/>
    <cellStyle name="Normal" xfId="0" builtinId="0"/>
  </cellStyles>
  <dxfs count="0"/>
  <tableStyles count="0" defaultTableStyle="TableStyleMedium2" defaultPivotStyle="PivotStyleLight16"/>
  <colors>
    <mruColors>
      <color rgb="FF0000FF"/>
      <color rgb="FF00FF00"/>
      <color rgb="FF64FA76"/>
      <color rgb="FFB1B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96</xdr:row>
      <xdr:rowOff>2600325</xdr:rowOff>
    </xdr:from>
    <xdr:to>
      <xdr:col>3</xdr:col>
      <xdr:colOff>0</xdr:colOff>
      <xdr:row>96</xdr:row>
      <xdr:rowOff>2600325</xdr:rowOff>
    </xdr:to>
    <xdr:pic>
      <xdr:nvPicPr>
        <xdr:cNvPr id="2" name="Imagen 56">
          <a:extLst>
            <a:ext uri="{FF2B5EF4-FFF2-40B4-BE49-F238E27FC236}">
              <a16:creationId xmlns:a16="http://schemas.microsoft.com/office/drawing/2014/main" id="{31D89EDF-084C-452B-917B-4C62D0E162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57600" y="64198500"/>
          <a:ext cx="23431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1936750</xdr:colOff>
      <xdr:row>116</xdr:row>
      <xdr:rowOff>317500</xdr:rowOff>
    </xdr:from>
    <xdr:to>
      <xdr:col>2</xdr:col>
      <xdr:colOff>2540000</xdr:colOff>
      <xdr:row>116</xdr:row>
      <xdr:rowOff>317500</xdr:rowOff>
    </xdr:to>
    <xdr:pic>
      <xdr:nvPicPr>
        <xdr:cNvPr id="3" name="Imagen 23">
          <a:extLst>
            <a:ext uri="{FF2B5EF4-FFF2-40B4-BE49-F238E27FC236}">
              <a16:creationId xmlns:a16="http://schemas.microsoft.com/office/drawing/2014/main" id="{C7D9D1B0-6044-43A4-B9B3-E6A61F2D38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98850" y="75498325"/>
          <a:ext cx="24987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
  <sheetViews>
    <sheetView tabSelected="1" zoomScale="60" zoomScaleNormal="60" workbookViewId="0">
      <selection activeCell="H6" sqref="H6"/>
    </sheetView>
  </sheetViews>
  <sheetFormatPr baseColWidth="10" defaultRowHeight="15" x14ac:dyDescent="0.25"/>
  <cols>
    <col min="1" max="1" width="10.85546875" customWidth="1"/>
    <col min="2" max="2" width="21.28515625" customWidth="1"/>
    <col min="3" max="3" width="41" customWidth="1"/>
    <col min="4" max="4" width="15.7109375" customWidth="1"/>
    <col min="5" max="5" width="22.140625" customWidth="1"/>
    <col min="6" max="6" width="30.28515625" customWidth="1"/>
    <col min="7" max="7" width="25.5703125" customWidth="1"/>
    <col min="8" max="8" width="56.85546875" customWidth="1"/>
    <col min="9" max="9" width="36" customWidth="1"/>
    <col min="10" max="10" width="29.42578125" customWidth="1"/>
  </cols>
  <sheetData>
    <row r="1" spans="1:10" ht="47.25" customHeight="1" x14ac:dyDescent="0.25">
      <c r="A1" s="40" t="s">
        <v>174</v>
      </c>
      <c r="B1" s="40"/>
      <c r="C1" s="40"/>
      <c r="D1" s="40"/>
      <c r="E1" s="40"/>
      <c r="F1" s="40"/>
      <c r="G1" s="40"/>
      <c r="H1" s="40"/>
      <c r="I1" s="40"/>
      <c r="J1" s="40"/>
    </row>
    <row r="2" spans="1:10" ht="37.5" customHeight="1" x14ac:dyDescent="0.25">
      <c r="A2" s="55" t="s">
        <v>175</v>
      </c>
      <c r="B2" s="55"/>
      <c r="C2" s="55"/>
      <c r="D2" s="56"/>
      <c r="E2" s="49" t="s">
        <v>167</v>
      </c>
      <c r="F2" s="49"/>
      <c r="G2" s="49"/>
      <c r="H2" s="49"/>
      <c r="I2" s="50" t="s">
        <v>207</v>
      </c>
      <c r="J2" s="52"/>
    </row>
    <row r="3" spans="1:10" ht="27.75" customHeight="1" x14ac:dyDescent="0.25">
      <c r="A3" s="57"/>
      <c r="B3" s="57"/>
      <c r="C3" s="57"/>
      <c r="D3" s="58"/>
      <c r="E3" s="49"/>
      <c r="F3" s="49"/>
      <c r="G3" s="49"/>
      <c r="H3" s="49"/>
      <c r="I3" s="53"/>
      <c r="J3" s="54"/>
    </row>
    <row r="4" spans="1:10" ht="48" x14ac:dyDescent="0.25">
      <c r="A4" s="14" t="s">
        <v>176</v>
      </c>
      <c r="B4" s="19" t="s">
        <v>177</v>
      </c>
      <c r="C4" s="21" t="s">
        <v>178</v>
      </c>
      <c r="D4" s="22" t="s">
        <v>186</v>
      </c>
      <c r="E4" s="2" t="s">
        <v>0</v>
      </c>
      <c r="F4" s="1" t="s">
        <v>1</v>
      </c>
      <c r="G4" s="1" t="s">
        <v>166</v>
      </c>
      <c r="H4" s="17" t="s">
        <v>2</v>
      </c>
      <c r="I4" s="24" t="s">
        <v>208</v>
      </c>
      <c r="J4" s="24" t="s">
        <v>209</v>
      </c>
    </row>
    <row r="5" spans="1:10" ht="45" customHeight="1" x14ac:dyDescent="0.25">
      <c r="A5" s="44">
        <v>3201</v>
      </c>
      <c r="B5" s="35" t="s">
        <v>179</v>
      </c>
      <c r="C5" s="32" t="s">
        <v>211</v>
      </c>
      <c r="D5" s="39" t="s">
        <v>187</v>
      </c>
      <c r="E5" s="32" t="s">
        <v>3</v>
      </c>
      <c r="F5" s="31" t="s">
        <v>4</v>
      </c>
      <c r="G5" s="31" t="s">
        <v>5</v>
      </c>
      <c r="H5" s="4" t="s">
        <v>6</v>
      </c>
      <c r="I5" s="28">
        <f>J6+J8</f>
        <v>18900000</v>
      </c>
      <c r="J5" s="25" t="s">
        <v>173</v>
      </c>
    </row>
    <row r="6" spans="1:10" ht="67.5" customHeight="1" x14ac:dyDescent="0.25">
      <c r="A6" s="46"/>
      <c r="B6" s="36"/>
      <c r="C6" s="33"/>
      <c r="D6" s="39"/>
      <c r="E6" s="33"/>
      <c r="F6" s="31"/>
      <c r="G6" s="31"/>
      <c r="H6" s="4" t="s">
        <v>7</v>
      </c>
      <c r="I6" s="29"/>
      <c r="J6" s="23">
        <v>9450000</v>
      </c>
    </row>
    <row r="7" spans="1:10" ht="56.25" customHeight="1" x14ac:dyDescent="0.25">
      <c r="A7" s="46"/>
      <c r="B7" s="36"/>
      <c r="C7" s="33"/>
      <c r="D7" s="39"/>
      <c r="E7" s="33"/>
      <c r="F7" s="31"/>
      <c r="G7" s="31"/>
      <c r="H7" s="4" t="s">
        <v>8</v>
      </c>
      <c r="I7" s="29"/>
      <c r="J7" s="25" t="s">
        <v>173</v>
      </c>
    </row>
    <row r="8" spans="1:10" ht="56.25" customHeight="1" x14ac:dyDescent="0.25">
      <c r="A8" s="45"/>
      <c r="B8" s="37"/>
      <c r="C8" s="34"/>
      <c r="D8" s="39"/>
      <c r="E8" s="33"/>
      <c r="F8" s="31"/>
      <c r="G8" s="31"/>
      <c r="H8" s="4" t="s">
        <v>9</v>
      </c>
      <c r="I8" s="30"/>
      <c r="J8" s="23">
        <v>9450000</v>
      </c>
    </row>
    <row r="9" spans="1:10" ht="22.5" customHeight="1" x14ac:dyDescent="0.25">
      <c r="A9" s="47">
        <v>3201</v>
      </c>
      <c r="B9" s="32" t="s">
        <v>179</v>
      </c>
      <c r="C9" s="32" t="s">
        <v>180</v>
      </c>
      <c r="D9" s="39" t="s">
        <v>187</v>
      </c>
      <c r="E9" s="33"/>
      <c r="F9" s="31"/>
      <c r="G9" s="38" t="s">
        <v>10</v>
      </c>
      <c r="H9" s="4" t="s">
        <v>11</v>
      </c>
      <c r="I9" s="28">
        <f>J9+J10</f>
        <v>1943800164</v>
      </c>
      <c r="J9" s="23">
        <v>17570000</v>
      </c>
    </row>
    <row r="10" spans="1:10" ht="33.75" customHeight="1" x14ac:dyDescent="0.25">
      <c r="A10" s="48"/>
      <c r="B10" s="34"/>
      <c r="C10" s="34"/>
      <c r="D10" s="39"/>
      <c r="E10" s="33"/>
      <c r="F10" s="31"/>
      <c r="G10" s="38"/>
      <c r="H10" s="5" t="s">
        <v>12</v>
      </c>
      <c r="I10" s="30"/>
      <c r="J10" s="23">
        <v>1926230164</v>
      </c>
    </row>
    <row r="11" spans="1:10" ht="22.5" x14ac:dyDescent="0.25">
      <c r="A11" s="35">
        <v>3201</v>
      </c>
      <c r="B11" s="35" t="s">
        <v>179</v>
      </c>
      <c r="C11" s="32" t="s">
        <v>181</v>
      </c>
      <c r="D11" s="39" t="s">
        <v>187</v>
      </c>
      <c r="E11" s="33"/>
      <c r="F11" s="31"/>
      <c r="G11" s="31" t="s">
        <v>13</v>
      </c>
      <c r="H11" s="4" t="s">
        <v>14</v>
      </c>
      <c r="I11" s="28">
        <f>J11+J12+J14+J15+J16</f>
        <v>120799997</v>
      </c>
      <c r="J11" s="23">
        <v>33600000</v>
      </c>
    </row>
    <row r="12" spans="1:10" ht="22.5" x14ac:dyDescent="0.25">
      <c r="A12" s="36"/>
      <c r="B12" s="36"/>
      <c r="C12" s="33"/>
      <c r="D12" s="39"/>
      <c r="E12" s="33"/>
      <c r="F12" s="31"/>
      <c r="G12" s="31"/>
      <c r="H12" s="4" t="s">
        <v>15</v>
      </c>
      <c r="I12" s="29"/>
      <c r="J12" s="23">
        <v>8400000</v>
      </c>
    </row>
    <row r="13" spans="1:10" ht="22.5" x14ac:dyDescent="0.25">
      <c r="A13" s="36"/>
      <c r="B13" s="36"/>
      <c r="C13" s="33"/>
      <c r="D13" s="39"/>
      <c r="E13" s="33"/>
      <c r="F13" s="31"/>
      <c r="G13" s="31"/>
      <c r="H13" s="4" t="s">
        <v>16</v>
      </c>
      <c r="I13" s="29"/>
      <c r="J13" s="25" t="s">
        <v>173</v>
      </c>
    </row>
    <row r="14" spans="1:10" ht="22.5" x14ac:dyDescent="0.25">
      <c r="A14" s="36"/>
      <c r="B14" s="36"/>
      <c r="C14" s="33"/>
      <c r="D14" s="39"/>
      <c r="E14" s="33"/>
      <c r="F14" s="31"/>
      <c r="G14" s="31"/>
      <c r="H14" s="4" t="s">
        <v>142</v>
      </c>
      <c r="I14" s="29"/>
      <c r="J14" s="23">
        <v>8400000</v>
      </c>
    </row>
    <row r="15" spans="1:10" x14ac:dyDescent="0.25">
      <c r="A15" s="36"/>
      <c r="B15" s="36"/>
      <c r="C15" s="33"/>
      <c r="D15" s="39"/>
      <c r="E15" s="33"/>
      <c r="F15" s="31"/>
      <c r="G15" s="31"/>
      <c r="H15" s="4" t="s">
        <v>17</v>
      </c>
      <c r="I15" s="29"/>
      <c r="J15" s="23">
        <v>70399997</v>
      </c>
    </row>
    <row r="16" spans="1:10" ht="22.5" x14ac:dyDescent="0.25">
      <c r="A16" s="37"/>
      <c r="B16" s="37"/>
      <c r="C16" s="34"/>
      <c r="D16" s="39"/>
      <c r="E16" s="33"/>
      <c r="F16" s="31"/>
      <c r="G16" s="31"/>
      <c r="H16" s="5" t="s">
        <v>18</v>
      </c>
      <c r="I16" s="30"/>
      <c r="J16" s="23">
        <v>0</v>
      </c>
    </row>
    <row r="17" spans="1:10" ht="22.5" x14ac:dyDescent="0.25">
      <c r="A17" s="35">
        <v>3201</v>
      </c>
      <c r="B17" s="35" t="s">
        <v>179</v>
      </c>
      <c r="C17" s="35" t="s">
        <v>181</v>
      </c>
      <c r="D17" s="31" t="s">
        <v>187</v>
      </c>
      <c r="E17" s="33"/>
      <c r="F17" s="31"/>
      <c r="G17" s="31" t="s">
        <v>19</v>
      </c>
      <c r="H17" s="4" t="s">
        <v>20</v>
      </c>
      <c r="I17" s="28">
        <f>J17+J18+J19</f>
        <v>129325000</v>
      </c>
      <c r="J17" s="23">
        <v>54650000</v>
      </c>
    </row>
    <row r="18" spans="1:10" ht="22.5" x14ac:dyDescent="0.25">
      <c r="A18" s="36"/>
      <c r="B18" s="36"/>
      <c r="C18" s="36"/>
      <c r="D18" s="31"/>
      <c r="E18" s="33"/>
      <c r="F18" s="31"/>
      <c r="G18" s="31"/>
      <c r="H18" s="4" t="s">
        <v>143</v>
      </c>
      <c r="I18" s="29"/>
      <c r="J18" s="23">
        <v>74675000</v>
      </c>
    </row>
    <row r="19" spans="1:10" ht="45" x14ac:dyDescent="0.25">
      <c r="A19" s="37"/>
      <c r="B19" s="37"/>
      <c r="C19" s="37"/>
      <c r="D19" s="31"/>
      <c r="E19" s="33"/>
      <c r="F19" s="31"/>
      <c r="G19" s="31"/>
      <c r="H19" s="5" t="s">
        <v>21</v>
      </c>
      <c r="I19" s="30"/>
      <c r="J19" s="23">
        <v>0</v>
      </c>
    </row>
    <row r="20" spans="1:10" ht="22.5" customHeight="1" x14ac:dyDescent="0.25">
      <c r="A20" s="44">
        <v>3201</v>
      </c>
      <c r="B20" s="35" t="s">
        <v>179</v>
      </c>
      <c r="C20" s="35" t="s">
        <v>182</v>
      </c>
      <c r="D20" s="31" t="s">
        <v>187</v>
      </c>
      <c r="E20" s="33"/>
      <c r="F20" s="31"/>
      <c r="G20" s="31" t="s">
        <v>22</v>
      </c>
      <c r="H20" s="4" t="s">
        <v>23</v>
      </c>
      <c r="I20" s="28">
        <f>J21+J24+J25+J26</f>
        <v>61714332</v>
      </c>
      <c r="J20" s="25" t="s">
        <v>173</v>
      </c>
    </row>
    <row r="21" spans="1:10" ht="33.75" customHeight="1" x14ac:dyDescent="0.25">
      <c r="A21" s="46"/>
      <c r="B21" s="36"/>
      <c r="C21" s="36"/>
      <c r="D21" s="31"/>
      <c r="E21" s="33"/>
      <c r="F21" s="31"/>
      <c r="G21" s="31"/>
      <c r="H21" s="4" t="s">
        <v>24</v>
      </c>
      <c r="I21" s="29"/>
      <c r="J21" s="23">
        <v>5239332</v>
      </c>
    </row>
    <row r="22" spans="1:10" ht="45" customHeight="1" x14ac:dyDescent="0.25">
      <c r="A22" s="46"/>
      <c r="B22" s="36"/>
      <c r="C22" s="36"/>
      <c r="D22" s="31"/>
      <c r="E22" s="33"/>
      <c r="F22" s="31"/>
      <c r="G22" s="31"/>
      <c r="H22" s="4" t="s">
        <v>144</v>
      </c>
      <c r="I22" s="29"/>
      <c r="J22" s="25" t="s">
        <v>173</v>
      </c>
    </row>
    <row r="23" spans="1:10" ht="33.75" customHeight="1" x14ac:dyDescent="0.25">
      <c r="A23" s="46"/>
      <c r="B23" s="36"/>
      <c r="C23" s="36"/>
      <c r="D23" s="31"/>
      <c r="E23" s="33"/>
      <c r="F23" s="31"/>
      <c r="G23" s="31"/>
      <c r="H23" s="4" t="s">
        <v>25</v>
      </c>
      <c r="I23" s="29"/>
      <c r="J23" s="25" t="s">
        <v>173</v>
      </c>
    </row>
    <row r="24" spans="1:10" ht="22.5" customHeight="1" x14ac:dyDescent="0.25">
      <c r="A24" s="46"/>
      <c r="B24" s="36"/>
      <c r="C24" s="36"/>
      <c r="D24" s="31"/>
      <c r="E24" s="33"/>
      <c r="F24" s="31"/>
      <c r="G24" s="31"/>
      <c r="H24" s="4" t="s">
        <v>26</v>
      </c>
      <c r="I24" s="29"/>
      <c r="J24" s="23">
        <v>2972500</v>
      </c>
    </row>
    <row r="25" spans="1:10" ht="22.5" customHeight="1" x14ac:dyDescent="0.25">
      <c r="A25" s="46"/>
      <c r="B25" s="36"/>
      <c r="C25" s="36"/>
      <c r="D25" s="31"/>
      <c r="E25" s="33"/>
      <c r="F25" s="31"/>
      <c r="G25" s="31"/>
      <c r="H25" s="4" t="s">
        <v>27</v>
      </c>
      <c r="I25" s="29"/>
      <c r="J25" s="23">
        <v>41222500</v>
      </c>
    </row>
    <row r="26" spans="1:10" ht="22.5" customHeight="1" x14ac:dyDescent="0.25">
      <c r="A26" s="45"/>
      <c r="B26" s="37"/>
      <c r="C26" s="37"/>
      <c r="D26" s="31"/>
      <c r="E26" s="33"/>
      <c r="F26" s="31"/>
      <c r="G26" s="31"/>
      <c r="H26" s="5" t="s">
        <v>28</v>
      </c>
      <c r="I26" s="30"/>
      <c r="J26" s="23">
        <v>12280000</v>
      </c>
    </row>
    <row r="27" spans="1:10" ht="45" customHeight="1" x14ac:dyDescent="0.25">
      <c r="A27" s="44">
        <v>3201</v>
      </c>
      <c r="B27" s="35" t="s">
        <v>179</v>
      </c>
      <c r="C27" s="32" t="s">
        <v>183</v>
      </c>
      <c r="D27" s="39" t="s">
        <v>187</v>
      </c>
      <c r="E27" s="33"/>
      <c r="F27" s="31"/>
      <c r="G27" s="31" t="s">
        <v>145</v>
      </c>
      <c r="H27" s="4" t="s">
        <v>29</v>
      </c>
      <c r="I27" s="28">
        <f>J27+J28+J29+J30</f>
        <v>264556667</v>
      </c>
      <c r="J27" s="23">
        <v>63000000</v>
      </c>
    </row>
    <row r="28" spans="1:10" ht="56.25" customHeight="1" x14ac:dyDescent="0.25">
      <c r="A28" s="46"/>
      <c r="B28" s="36"/>
      <c r="C28" s="33"/>
      <c r="D28" s="39"/>
      <c r="E28" s="33"/>
      <c r="F28" s="31"/>
      <c r="G28" s="31"/>
      <c r="H28" s="4" t="s">
        <v>30</v>
      </c>
      <c r="I28" s="29"/>
      <c r="J28" s="23">
        <v>24150000</v>
      </c>
    </row>
    <row r="29" spans="1:10" ht="78.75" customHeight="1" x14ac:dyDescent="0.25">
      <c r="A29" s="46"/>
      <c r="B29" s="36"/>
      <c r="C29" s="33"/>
      <c r="D29" s="39"/>
      <c r="E29" s="33"/>
      <c r="F29" s="31"/>
      <c r="G29" s="31"/>
      <c r="H29" s="4" t="s">
        <v>31</v>
      </c>
      <c r="I29" s="29"/>
      <c r="J29" s="23">
        <v>69203333</v>
      </c>
    </row>
    <row r="30" spans="1:10" ht="78.75" customHeight="1" x14ac:dyDescent="0.25">
      <c r="A30" s="45"/>
      <c r="B30" s="37"/>
      <c r="C30" s="34"/>
      <c r="D30" s="39"/>
      <c r="E30" s="33"/>
      <c r="F30" s="31"/>
      <c r="G30" s="31"/>
      <c r="H30" s="5" t="s">
        <v>32</v>
      </c>
      <c r="I30" s="30"/>
      <c r="J30" s="23">
        <v>108203334</v>
      </c>
    </row>
    <row r="31" spans="1:10" ht="22.5" customHeight="1" x14ac:dyDescent="0.25">
      <c r="A31" s="31">
        <v>3202</v>
      </c>
      <c r="B31" s="31" t="s">
        <v>184</v>
      </c>
      <c r="C31" s="39" t="s">
        <v>185</v>
      </c>
      <c r="D31" s="39" t="s">
        <v>187</v>
      </c>
      <c r="E31" s="33"/>
      <c r="F31" s="31" t="s">
        <v>33</v>
      </c>
      <c r="G31" s="31" t="s">
        <v>34</v>
      </c>
      <c r="H31" s="4" t="s">
        <v>35</v>
      </c>
      <c r="I31" s="28">
        <f>J31+J32+J33+J34+J35+J37+J38</f>
        <v>391816668</v>
      </c>
      <c r="J31" s="23">
        <v>100000000</v>
      </c>
    </row>
    <row r="32" spans="1:10" ht="33.75" customHeight="1" x14ac:dyDescent="0.25">
      <c r="A32" s="31"/>
      <c r="B32" s="31"/>
      <c r="C32" s="39"/>
      <c r="D32" s="39"/>
      <c r="E32" s="33"/>
      <c r="F32" s="31"/>
      <c r="G32" s="31"/>
      <c r="H32" s="4" t="s">
        <v>36</v>
      </c>
      <c r="I32" s="29"/>
      <c r="J32" s="23">
        <v>64816000</v>
      </c>
    </row>
    <row r="33" spans="1:10" ht="33.75" customHeight="1" x14ac:dyDescent="0.25">
      <c r="A33" s="31"/>
      <c r="B33" s="31"/>
      <c r="C33" s="39"/>
      <c r="D33" s="39"/>
      <c r="E33" s="33"/>
      <c r="F33" s="31"/>
      <c r="G33" s="31"/>
      <c r="H33" s="4" t="s">
        <v>37</v>
      </c>
      <c r="I33" s="29"/>
      <c r="J33" s="23">
        <v>37200000</v>
      </c>
    </row>
    <row r="34" spans="1:10" ht="67.5" customHeight="1" x14ac:dyDescent="0.25">
      <c r="A34" s="31"/>
      <c r="B34" s="31"/>
      <c r="C34" s="39"/>
      <c r="D34" s="39"/>
      <c r="E34" s="33"/>
      <c r="F34" s="31"/>
      <c r="G34" s="31"/>
      <c r="H34" s="4" t="s">
        <v>38</v>
      </c>
      <c r="I34" s="29"/>
      <c r="J34" s="23">
        <v>67665999</v>
      </c>
    </row>
    <row r="35" spans="1:10" ht="33.75" customHeight="1" x14ac:dyDescent="0.25">
      <c r="A35" s="31"/>
      <c r="B35" s="31"/>
      <c r="C35" s="39"/>
      <c r="D35" s="39"/>
      <c r="E35" s="33"/>
      <c r="F35" s="31"/>
      <c r="G35" s="31"/>
      <c r="H35" s="4" t="s">
        <v>146</v>
      </c>
      <c r="I35" s="29"/>
      <c r="J35" s="23">
        <v>33934669</v>
      </c>
    </row>
    <row r="36" spans="1:10" ht="22.5" customHeight="1" x14ac:dyDescent="0.25">
      <c r="A36" s="35">
        <v>3202</v>
      </c>
      <c r="B36" s="35" t="s">
        <v>184</v>
      </c>
      <c r="C36" s="32" t="s">
        <v>188</v>
      </c>
      <c r="D36" s="32" t="s">
        <v>187</v>
      </c>
      <c r="E36" s="33"/>
      <c r="F36" s="31"/>
      <c r="G36" s="31"/>
      <c r="H36" s="4" t="s">
        <v>147</v>
      </c>
      <c r="I36" s="29"/>
      <c r="J36" s="25" t="s">
        <v>173</v>
      </c>
    </row>
    <row r="37" spans="1:10" ht="45" customHeight="1" x14ac:dyDescent="0.25">
      <c r="A37" s="36"/>
      <c r="B37" s="36"/>
      <c r="C37" s="33"/>
      <c r="D37" s="33"/>
      <c r="E37" s="33"/>
      <c r="F37" s="31"/>
      <c r="G37" s="31"/>
      <c r="H37" s="4" t="s">
        <v>148</v>
      </c>
      <c r="I37" s="29"/>
      <c r="J37" s="23">
        <v>67200000</v>
      </c>
    </row>
    <row r="38" spans="1:10" ht="22.5" x14ac:dyDescent="0.25">
      <c r="A38" s="37"/>
      <c r="B38" s="37"/>
      <c r="C38" s="34"/>
      <c r="D38" s="34"/>
      <c r="E38" s="33"/>
      <c r="F38" s="31"/>
      <c r="G38" s="31"/>
      <c r="H38" s="6" t="s">
        <v>39</v>
      </c>
      <c r="I38" s="30"/>
      <c r="J38" s="23">
        <v>21000000</v>
      </c>
    </row>
    <row r="39" spans="1:10" ht="33.75" customHeight="1" x14ac:dyDescent="0.25">
      <c r="A39" s="44">
        <v>3202</v>
      </c>
      <c r="B39" s="35" t="s">
        <v>184</v>
      </c>
      <c r="C39" s="32" t="s">
        <v>185</v>
      </c>
      <c r="D39" s="32" t="s">
        <v>187</v>
      </c>
      <c r="E39" s="33"/>
      <c r="F39" s="31"/>
      <c r="G39" s="31" t="s">
        <v>40</v>
      </c>
      <c r="H39" s="4" t="s">
        <v>41</v>
      </c>
      <c r="I39" s="28">
        <f>J39+J40+J41+J42+J43</f>
        <v>1212861884</v>
      </c>
      <c r="J39" s="23">
        <v>920417934</v>
      </c>
    </row>
    <row r="40" spans="1:10" ht="45" customHeight="1" x14ac:dyDescent="0.25">
      <c r="A40" s="46"/>
      <c r="B40" s="36"/>
      <c r="C40" s="33"/>
      <c r="D40" s="33"/>
      <c r="E40" s="33"/>
      <c r="F40" s="31"/>
      <c r="G40" s="31"/>
      <c r="H40" s="4" t="s">
        <v>42</v>
      </c>
      <c r="I40" s="29"/>
      <c r="J40" s="23">
        <v>175877283</v>
      </c>
    </row>
    <row r="41" spans="1:10" ht="57" customHeight="1" x14ac:dyDescent="0.25">
      <c r="A41" s="46"/>
      <c r="B41" s="36"/>
      <c r="C41" s="34"/>
      <c r="D41" s="33"/>
      <c r="E41" s="33"/>
      <c r="F41" s="31"/>
      <c r="G41" s="31"/>
      <c r="H41" s="4" t="s">
        <v>43</v>
      </c>
      <c r="I41" s="29"/>
      <c r="J41" s="23">
        <v>46666667</v>
      </c>
    </row>
    <row r="42" spans="1:10" ht="33.75" customHeight="1" x14ac:dyDescent="0.25">
      <c r="A42" s="46"/>
      <c r="B42" s="36"/>
      <c r="C42" s="39" t="s">
        <v>188</v>
      </c>
      <c r="D42" s="33"/>
      <c r="E42" s="33"/>
      <c r="F42" s="31"/>
      <c r="G42" s="31"/>
      <c r="H42" s="4" t="s">
        <v>44</v>
      </c>
      <c r="I42" s="29"/>
      <c r="J42" s="23">
        <v>8400000</v>
      </c>
    </row>
    <row r="43" spans="1:10" ht="54.75" customHeight="1" x14ac:dyDescent="0.25">
      <c r="A43" s="45"/>
      <c r="B43" s="37"/>
      <c r="C43" s="39"/>
      <c r="D43" s="34"/>
      <c r="E43" s="33"/>
      <c r="F43" s="31"/>
      <c r="G43" s="31"/>
      <c r="H43" s="5" t="s">
        <v>45</v>
      </c>
      <c r="I43" s="30"/>
      <c r="J43" s="23">
        <v>61500000</v>
      </c>
    </row>
    <row r="44" spans="1:10" ht="22.5" customHeight="1" x14ac:dyDescent="0.25">
      <c r="A44" s="35">
        <v>3202</v>
      </c>
      <c r="B44" s="35" t="s">
        <v>184</v>
      </c>
      <c r="C44" s="32" t="s">
        <v>185</v>
      </c>
      <c r="D44" s="39" t="s">
        <v>187</v>
      </c>
      <c r="E44" s="33"/>
      <c r="F44" s="31"/>
      <c r="G44" s="31" t="s">
        <v>46</v>
      </c>
      <c r="H44" s="4" t="s">
        <v>47</v>
      </c>
      <c r="I44" s="28">
        <f>J44+J45</f>
        <v>4441482940</v>
      </c>
      <c r="J44" s="23">
        <v>92083333</v>
      </c>
    </row>
    <row r="45" spans="1:10" ht="67.5" customHeight="1" x14ac:dyDescent="0.25">
      <c r="A45" s="37"/>
      <c r="B45" s="37"/>
      <c r="C45" s="34"/>
      <c r="D45" s="39"/>
      <c r="E45" s="33"/>
      <c r="F45" s="31"/>
      <c r="G45" s="31"/>
      <c r="H45" s="4" t="s">
        <v>48</v>
      </c>
      <c r="I45" s="30"/>
      <c r="J45" s="23">
        <v>4349399607</v>
      </c>
    </row>
    <row r="46" spans="1:10" ht="33.75" customHeight="1" x14ac:dyDescent="0.25">
      <c r="A46" s="35">
        <v>3202</v>
      </c>
      <c r="B46" s="35" t="s">
        <v>184</v>
      </c>
      <c r="C46" s="39" t="s">
        <v>185</v>
      </c>
      <c r="D46" s="39" t="s">
        <v>187</v>
      </c>
      <c r="E46" s="33"/>
      <c r="F46" s="31"/>
      <c r="G46" s="31" t="s">
        <v>49</v>
      </c>
      <c r="H46" s="4" t="s">
        <v>50</v>
      </c>
      <c r="I46" s="28">
        <f>J46+J47+J48+J49+J50+J51+J52+J53</f>
        <v>763489851.5</v>
      </c>
      <c r="J46" s="23">
        <v>160138183.5</v>
      </c>
    </row>
    <row r="47" spans="1:10" ht="33.75" customHeight="1" x14ac:dyDescent="0.25">
      <c r="A47" s="36"/>
      <c r="B47" s="36"/>
      <c r="C47" s="39"/>
      <c r="D47" s="39"/>
      <c r="E47" s="33"/>
      <c r="F47" s="31"/>
      <c r="G47" s="31"/>
      <c r="H47" s="4" t="s">
        <v>51</v>
      </c>
      <c r="I47" s="29"/>
      <c r="J47" s="23">
        <v>21250000</v>
      </c>
    </row>
    <row r="48" spans="1:10" ht="33.75" customHeight="1" x14ac:dyDescent="0.25">
      <c r="A48" s="36"/>
      <c r="B48" s="36"/>
      <c r="C48" s="39"/>
      <c r="D48" s="39"/>
      <c r="E48" s="33"/>
      <c r="F48" s="31"/>
      <c r="G48" s="31"/>
      <c r="H48" s="4" t="s">
        <v>52</v>
      </c>
      <c r="I48" s="29"/>
      <c r="J48" s="23">
        <v>147500000</v>
      </c>
    </row>
    <row r="49" spans="1:10" ht="22.5" customHeight="1" x14ac:dyDescent="0.25">
      <c r="A49" s="36"/>
      <c r="B49" s="36"/>
      <c r="C49" s="32" t="s">
        <v>188</v>
      </c>
      <c r="D49" s="32" t="s">
        <v>187</v>
      </c>
      <c r="E49" s="33"/>
      <c r="F49" s="31"/>
      <c r="G49" s="31"/>
      <c r="H49" s="4" t="s">
        <v>53</v>
      </c>
      <c r="I49" s="29"/>
      <c r="J49" s="23">
        <v>168480834</v>
      </c>
    </row>
    <row r="50" spans="1:10" ht="45" customHeight="1" x14ac:dyDescent="0.25">
      <c r="A50" s="36"/>
      <c r="B50" s="36"/>
      <c r="C50" s="33"/>
      <c r="D50" s="33"/>
      <c r="E50" s="33"/>
      <c r="F50" s="31"/>
      <c r="G50" s="31"/>
      <c r="H50" s="4" t="s">
        <v>54</v>
      </c>
      <c r="I50" s="29"/>
      <c r="J50" s="23">
        <v>150370834</v>
      </c>
    </row>
    <row r="51" spans="1:10" ht="45" customHeight="1" x14ac:dyDescent="0.25">
      <c r="A51" s="36"/>
      <c r="B51" s="36"/>
      <c r="C51" s="33"/>
      <c r="D51" s="33"/>
      <c r="E51" s="33"/>
      <c r="F51" s="31"/>
      <c r="G51" s="31"/>
      <c r="H51" s="4" t="s">
        <v>55</v>
      </c>
      <c r="I51" s="29"/>
      <c r="J51" s="23">
        <v>27300000</v>
      </c>
    </row>
    <row r="52" spans="1:10" ht="33.75" customHeight="1" x14ac:dyDescent="0.25">
      <c r="A52" s="36"/>
      <c r="B52" s="36"/>
      <c r="C52" s="34"/>
      <c r="D52" s="34"/>
      <c r="E52" s="33"/>
      <c r="F52" s="31"/>
      <c r="G52" s="31"/>
      <c r="H52" s="4" t="s">
        <v>56</v>
      </c>
      <c r="I52" s="29"/>
      <c r="J52" s="23">
        <v>0</v>
      </c>
    </row>
    <row r="53" spans="1:10" ht="33.75" customHeight="1" x14ac:dyDescent="0.25">
      <c r="A53" s="37"/>
      <c r="B53" s="37"/>
      <c r="C53" s="20" t="s">
        <v>189</v>
      </c>
      <c r="D53" s="20" t="s">
        <v>187</v>
      </c>
      <c r="E53" s="33"/>
      <c r="F53" s="31"/>
      <c r="G53" s="31"/>
      <c r="H53" s="5" t="s">
        <v>57</v>
      </c>
      <c r="I53" s="30"/>
      <c r="J53" s="23">
        <v>88450000</v>
      </c>
    </row>
    <row r="54" spans="1:10" ht="15" customHeight="1" x14ac:dyDescent="0.25">
      <c r="A54" s="35">
        <v>3203</v>
      </c>
      <c r="B54" s="35" t="s">
        <v>190</v>
      </c>
      <c r="C54" s="32" t="s">
        <v>191</v>
      </c>
      <c r="D54" s="39" t="s">
        <v>187</v>
      </c>
      <c r="E54" s="33"/>
      <c r="F54" s="31" t="s">
        <v>58</v>
      </c>
      <c r="G54" s="31" t="s">
        <v>59</v>
      </c>
      <c r="H54" s="4" t="s">
        <v>60</v>
      </c>
      <c r="I54" s="28">
        <f>J54+J56+J57+J59+J61</f>
        <v>796255378</v>
      </c>
      <c r="J54" s="23">
        <v>272165762</v>
      </c>
    </row>
    <row r="55" spans="1:10" ht="22.5" customHeight="1" x14ac:dyDescent="0.25">
      <c r="A55" s="36"/>
      <c r="B55" s="36"/>
      <c r="C55" s="33"/>
      <c r="D55" s="39"/>
      <c r="E55" s="33"/>
      <c r="F55" s="31"/>
      <c r="G55" s="31"/>
      <c r="H55" s="4" t="s">
        <v>61</v>
      </c>
      <c r="I55" s="29"/>
      <c r="J55" s="25" t="s">
        <v>173</v>
      </c>
    </row>
    <row r="56" spans="1:10" ht="22.5" customHeight="1" x14ac:dyDescent="0.25">
      <c r="A56" s="36"/>
      <c r="B56" s="36"/>
      <c r="C56" s="33"/>
      <c r="D56" s="39"/>
      <c r="E56" s="33"/>
      <c r="F56" s="31"/>
      <c r="G56" s="31"/>
      <c r="H56" s="4" t="s">
        <v>62</v>
      </c>
      <c r="I56" s="29"/>
      <c r="J56" s="23">
        <v>149338616</v>
      </c>
    </row>
    <row r="57" spans="1:10" ht="33.75" customHeight="1" x14ac:dyDescent="0.25">
      <c r="A57" s="36"/>
      <c r="B57" s="36"/>
      <c r="C57" s="33"/>
      <c r="D57" s="39"/>
      <c r="E57" s="33"/>
      <c r="F57" s="31"/>
      <c r="G57" s="31"/>
      <c r="H57" s="4" t="s">
        <v>63</v>
      </c>
      <c r="I57" s="29"/>
      <c r="J57" s="23">
        <v>0</v>
      </c>
    </row>
    <row r="58" spans="1:10" ht="45" customHeight="1" x14ac:dyDescent="0.25">
      <c r="A58" s="36"/>
      <c r="B58" s="36"/>
      <c r="C58" s="33"/>
      <c r="D58" s="39"/>
      <c r="E58" s="33"/>
      <c r="F58" s="31"/>
      <c r="G58" s="31"/>
      <c r="H58" s="4" t="s">
        <v>64</v>
      </c>
      <c r="I58" s="29"/>
      <c r="J58" s="25" t="s">
        <v>173</v>
      </c>
    </row>
    <row r="59" spans="1:10" ht="22.5" customHeight="1" x14ac:dyDescent="0.25">
      <c r="A59" s="36"/>
      <c r="B59" s="36"/>
      <c r="C59" s="33"/>
      <c r="D59" s="39"/>
      <c r="E59" s="33"/>
      <c r="F59" s="31"/>
      <c r="G59" s="31"/>
      <c r="H59" s="4" t="s">
        <v>65</v>
      </c>
      <c r="I59" s="29"/>
      <c r="J59" s="23">
        <v>0</v>
      </c>
    </row>
    <row r="60" spans="1:10" ht="33.75" customHeight="1" x14ac:dyDescent="0.25">
      <c r="A60" s="36"/>
      <c r="B60" s="36"/>
      <c r="C60" s="33"/>
      <c r="D60" s="39"/>
      <c r="E60" s="33"/>
      <c r="F60" s="31"/>
      <c r="G60" s="31"/>
      <c r="H60" s="5" t="s">
        <v>170</v>
      </c>
      <c r="I60" s="29"/>
      <c r="J60" s="25" t="s">
        <v>173</v>
      </c>
    </row>
    <row r="61" spans="1:10" ht="45" customHeight="1" x14ac:dyDescent="0.25">
      <c r="A61" s="37"/>
      <c r="B61" s="37"/>
      <c r="C61" s="34"/>
      <c r="D61" s="39"/>
      <c r="E61" s="33"/>
      <c r="F61" s="31"/>
      <c r="G61" s="31"/>
      <c r="H61" s="5" t="s">
        <v>171</v>
      </c>
      <c r="I61" s="30"/>
      <c r="J61" s="23">
        <v>374751000</v>
      </c>
    </row>
    <row r="62" spans="1:10" ht="22.5" customHeight="1" x14ac:dyDescent="0.25">
      <c r="A62" s="35">
        <v>3203</v>
      </c>
      <c r="B62" s="35" t="s">
        <v>190</v>
      </c>
      <c r="C62" s="32" t="s">
        <v>192</v>
      </c>
      <c r="D62" s="32" t="s">
        <v>187</v>
      </c>
      <c r="E62" s="33"/>
      <c r="F62" s="31"/>
      <c r="G62" s="31" t="s">
        <v>66</v>
      </c>
      <c r="H62" s="4" t="s">
        <v>149</v>
      </c>
      <c r="I62" s="28">
        <f>J62+J63+J64+J65+J66+J67+J68+J69+J70+J71+J72+J73</f>
        <v>1582582140</v>
      </c>
      <c r="J62" s="23">
        <v>27000000</v>
      </c>
    </row>
    <row r="63" spans="1:10" ht="33.75" customHeight="1" x14ac:dyDescent="0.25">
      <c r="A63" s="36"/>
      <c r="B63" s="36"/>
      <c r="C63" s="33"/>
      <c r="D63" s="33"/>
      <c r="E63" s="33"/>
      <c r="F63" s="31"/>
      <c r="G63" s="31"/>
      <c r="H63" s="4" t="s">
        <v>67</v>
      </c>
      <c r="I63" s="29"/>
      <c r="J63" s="23">
        <v>246085000</v>
      </c>
    </row>
    <row r="64" spans="1:10" ht="33.75" customHeight="1" x14ac:dyDescent="0.25">
      <c r="A64" s="36"/>
      <c r="B64" s="36"/>
      <c r="C64" s="33"/>
      <c r="D64" s="33"/>
      <c r="E64" s="33"/>
      <c r="F64" s="31"/>
      <c r="G64" s="31"/>
      <c r="H64" s="4" t="s">
        <v>68</v>
      </c>
      <c r="I64" s="29"/>
      <c r="J64" s="23">
        <v>126487500</v>
      </c>
    </row>
    <row r="65" spans="1:10" ht="67.5" customHeight="1" x14ac:dyDescent="0.25">
      <c r="A65" s="36"/>
      <c r="B65" s="36"/>
      <c r="C65" s="33"/>
      <c r="D65" s="33"/>
      <c r="E65" s="33"/>
      <c r="F65" s="31"/>
      <c r="G65" s="31"/>
      <c r="H65" s="4" t="s">
        <v>69</v>
      </c>
      <c r="I65" s="29"/>
      <c r="J65" s="23">
        <v>55100000</v>
      </c>
    </row>
    <row r="66" spans="1:10" ht="67.5" customHeight="1" x14ac:dyDescent="0.25">
      <c r="A66" s="36"/>
      <c r="B66" s="36"/>
      <c r="C66" s="33"/>
      <c r="D66" s="33"/>
      <c r="E66" s="33"/>
      <c r="F66" s="31"/>
      <c r="G66" s="31"/>
      <c r="H66" s="4" t="s">
        <v>70</v>
      </c>
      <c r="I66" s="29"/>
      <c r="J66" s="23">
        <v>86062500</v>
      </c>
    </row>
    <row r="67" spans="1:10" ht="15" customHeight="1" x14ac:dyDescent="0.25">
      <c r="A67" s="36"/>
      <c r="B67" s="36"/>
      <c r="C67" s="33"/>
      <c r="D67" s="33"/>
      <c r="E67" s="33"/>
      <c r="F67" s="31"/>
      <c r="G67" s="31"/>
      <c r="H67" s="4" t="s">
        <v>71</v>
      </c>
      <c r="I67" s="29"/>
      <c r="J67" s="23">
        <v>20775000</v>
      </c>
    </row>
    <row r="68" spans="1:10" x14ac:dyDescent="0.25">
      <c r="A68" s="36"/>
      <c r="B68" s="36"/>
      <c r="C68" s="33"/>
      <c r="D68" s="33"/>
      <c r="E68" s="33"/>
      <c r="F68" s="31"/>
      <c r="G68" s="31"/>
      <c r="H68" s="4" t="s">
        <v>72</v>
      </c>
      <c r="I68" s="29"/>
      <c r="J68" s="23">
        <v>462949999</v>
      </c>
    </row>
    <row r="69" spans="1:10" ht="15" customHeight="1" x14ac:dyDescent="0.25">
      <c r="A69" s="36"/>
      <c r="B69" s="36"/>
      <c r="C69" s="33"/>
      <c r="D69" s="33"/>
      <c r="E69" s="33"/>
      <c r="F69" s="31"/>
      <c r="G69" s="31"/>
      <c r="H69" s="4" t="s">
        <v>73</v>
      </c>
      <c r="I69" s="29"/>
      <c r="J69" s="23">
        <v>0</v>
      </c>
    </row>
    <row r="70" spans="1:10" ht="22.5" customHeight="1" x14ac:dyDescent="0.25">
      <c r="A70" s="36"/>
      <c r="B70" s="36"/>
      <c r="C70" s="33"/>
      <c r="D70" s="33"/>
      <c r="E70" s="33"/>
      <c r="F70" s="31"/>
      <c r="G70" s="31"/>
      <c r="H70" s="4" t="s">
        <v>74</v>
      </c>
      <c r="I70" s="29"/>
      <c r="J70" s="23">
        <v>60111826</v>
      </c>
    </row>
    <row r="71" spans="1:10" ht="22.5" customHeight="1" x14ac:dyDescent="0.25">
      <c r="A71" s="36"/>
      <c r="B71" s="36"/>
      <c r="C71" s="33"/>
      <c r="D71" s="33"/>
      <c r="E71" s="33"/>
      <c r="F71" s="31"/>
      <c r="G71" s="31"/>
      <c r="H71" s="4" t="s">
        <v>75</v>
      </c>
      <c r="I71" s="29"/>
      <c r="J71" s="23">
        <v>96343150</v>
      </c>
    </row>
    <row r="72" spans="1:10" ht="33.75" customHeight="1" x14ac:dyDescent="0.25">
      <c r="A72" s="36"/>
      <c r="B72" s="36"/>
      <c r="C72" s="33"/>
      <c r="D72" s="33"/>
      <c r="E72" s="33"/>
      <c r="F72" s="31"/>
      <c r="G72" s="31"/>
      <c r="H72" s="4" t="s">
        <v>76</v>
      </c>
      <c r="I72" s="29"/>
      <c r="J72" s="23">
        <v>341524936</v>
      </c>
    </row>
    <row r="73" spans="1:10" ht="22.5" customHeight="1" x14ac:dyDescent="0.25">
      <c r="A73" s="37"/>
      <c r="B73" s="37"/>
      <c r="C73" s="34"/>
      <c r="D73" s="34"/>
      <c r="E73" s="33"/>
      <c r="F73" s="31"/>
      <c r="G73" s="31"/>
      <c r="H73" s="5" t="s">
        <v>77</v>
      </c>
      <c r="I73" s="30"/>
      <c r="J73" s="23">
        <v>60142229</v>
      </c>
    </row>
    <row r="74" spans="1:10" ht="85.5" customHeight="1" x14ac:dyDescent="0.25">
      <c r="A74" s="18">
        <v>3203</v>
      </c>
      <c r="B74" s="18" t="s">
        <v>190</v>
      </c>
      <c r="C74" s="20" t="s">
        <v>192</v>
      </c>
      <c r="D74" s="20" t="s">
        <v>187</v>
      </c>
      <c r="E74" s="33"/>
      <c r="F74" s="31"/>
      <c r="G74" s="3" t="s">
        <v>150</v>
      </c>
      <c r="H74" s="5" t="s">
        <v>151</v>
      </c>
      <c r="I74" s="23">
        <f>J74</f>
        <v>4736518449.25</v>
      </c>
      <c r="J74" s="23">
        <v>4736518449.25</v>
      </c>
    </row>
    <row r="75" spans="1:10" ht="33.75" customHeight="1" x14ac:dyDescent="0.25">
      <c r="A75" s="35">
        <v>3204</v>
      </c>
      <c r="B75" s="35" t="s">
        <v>193</v>
      </c>
      <c r="C75" s="32" t="s">
        <v>194</v>
      </c>
      <c r="D75" s="39" t="s">
        <v>187</v>
      </c>
      <c r="E75" s="33"/>
      <c r="F75" s="31" t="s">
        <v>78</v>
      </c>
      <c r="G75" s="31" t="s">
        <v>79</v>
      </c>
      <c r="H75" s="4" t="s">
        <v>80</v>
      </c>
      <c r="I75" s="28">
        <f>J75+J76+J77+J78+J79+J80+J81</f>
        <v>858236900</v>
      </c>
      <c r="J75" s="23">
        <v>758046900</v>
      </c>
    </row>
    <row r="76" spans="1:10" ht="45" customHeight="1" x14ac:dyDescent="0.25">
      <c r="A76" s="36"/>
      <c r="B76" s="36"/>
      <c r="C76" s="33"/>
      <c r="D76" s="39"/>
      <c r="E76" s="33"/>
      <c r="F76" s="31"/>
      <c r="G76" s="31"/>
      <c r="H76" s="4" t="s">
        <v>168</v>
      </c>
      <c r="I76" s="29"/>
      <c r="J76" s="23">
        <v>0</v>
      </c>
    </row>
    <row r="77" spans="1:10" ht="45" customHeight="1" x14ac:dyDescent="0.25">
      <c r="A77" s="36"/>
      <c r="B77" s="36"/>
      <c r="C77" s="33"/>
      <c r="D77" s="39"/>
      <c r="E77" s="33"/>
      <c r="F77" s="31"/>
      <c r="G77" s="31"/>
      <c r="H77" s="4" t="s">
        <v>169</v>
      </c>
      <c r="I77" s="29"/>
      <c r="J77" s="23">
        <v>0</v>
      </c>
    </row>
    <row r="78" spans="1:10" ht="22.5" x14ac:dyDescent="0.25">
      <c r="A78" s="36"/>
      <c r="B78" s="36"/>
      <c r="C78" s="33"/>
      <c r="D78" s="39"/>
      <c r="E78" s="33"/>
      <c r="F78" s="31"/>
      <c r="G78" s="31"/>
      <c r="H78" s="4" t="s">
        <v>81</v>
      </c>
      <c r="I78" s="29"/>
      <c r="J78" s="23">
        <v>4550000</v>
      </c>
    </row>
    <row r="79" spans="1:10" ht="45" customHeight="1" x14ac:dyDescent="0.25">
      <c r="A79" s="36"/>
      <c r="B79" s="36"/>
      <c r="C79" s="33"/>
      <c r="D79" s="39"/>
      <c r="E79" s="33"/>
      <c r="F79" s="31"/>
      <c r="G79" s="31"/>
      <c r="H79" s="4" t="s">
        <v>152</v>
      </c>
      <c r="I79" s="29"/>
      <c r="J79" s="23">
        <v>59100000</v>
      </c>
    </row>
    <row r="80" spans="1:10" ht="45" customHeight="1" x14ac:dyDescent="0.25">
      <c r="A80" s="36"/>
      <c r="B80" s="36"/>
      <c r="C80" s="33"/>
      <c r="D80" s="39"/>
      <c r="E80" s="33"/>
      <c r="F80" s="31"/>
      <c r="G80" s="31"/>
      <c r="H80" s="4" t="s">
        <v>82</v>
      </c>
      <c r="I80" s="29"/>
      <c r="J80" s="23">
        <v>36540000</v>
      </c>
    </row>
    <row r="81" spans="1:10" ht="45" customHeight="1" x14ac:dyDescent="0.25">
      <c r="A81" s="37"/>
      <c r="B81" s="37"/>
      <c r="C81" s="34"/>
      <c r="D81" s="39"/>
      <c r="E81" s="33"/>
      <c r="F81" s="31"/>
      <c r="G81" s="31"/>
      <c r="H81" s="7" t="s">
        <v>83</v>
      </c>
      <c r="I81" s="30"/>
      <c r="J81" s="23">
        <v>0</v>
      </c>
    </row>
    <row r="82" spans="1:10" ht="22.5" customHeight="1" x14ac:dyDescent="0.25">
      <c r="A82" s="35">
        <v>3205</v>
      </c>
      <c r="B82" s="35" t="s">
        <v>195</v>
      </c>
      <c r="C82" s="32" t="s">
        <v>196</v>
      </c>
      <c r="D82" s="32" t="s">
        <v>187</v>
      </c>
      <c r="E82" s="33"/>
      <c r="F82" s="31" t="s">
        <v>84</v>
      </c>
      <c r="G82" s="31" t="s">
        <v>85</v>
      </c>
      <c r="H82" s="4" t="s">
        <v>86</v>
      </c>
      <c r="I82" s="28">
        <f>J83+J84+J85+J86</f>
        <v>381601667</v>
      </c>
      <c r="J82" s="25" t="s">
        <v>173</v>
      </c>
    </row>
    <row r="83" spans="1:10" ht="33.75" customHeight="1" x14ac:dyDescent="0.25">
      <c r="A83" s="36"/>
      <c r="B83" s="36"/>
      <c r="C83" s="33"/>
      <c r="D83" s="33"/>
      <c r="E83" s="33"/>
      <c r="F83" s="31"/>
      <c r="G83" s="31"/>
      <c r="H83" s="4" t="s">
        <v>87</v>
      </c>
      <c r="I83" s="29"/>
      <c r="J83" s="23">
        <v>1516667</v>
      </c>
    </row>
    <row r="84" spans="1:10" ht="56.25" customHeight="1" x14ac:dyDescent="0.25">
      <c r="A84" s="36"/>
      <c r="B84" s="36"/>
      <c r="C84" s="33"/>
      <c r="D84" s="33"/>
      <c r="E84" s="33"/>
      <c r="F84" s="31"/>
      <c r="G84" s="31"/>
      <c r="H84" s="4" t="s">
        <v>88</v>
      </c>
      <c r="I84" s="29"/>
      <c r="J84" s="23">
        <v>16800000</v>
      </c>
    </row>
    <row r="85" spans="1:10" ht="22.5" customHeight="1" x14ac:dyDescent="0.25">
      <c r="A85" s="36"/>
      <c r="B85" s="36"/>
      <c r="C85" s="33"/>
      <c r="D85" s="33"/>
      <c r="E85" s="33"/>
      <c r="F85" s="31"/>
      <c r="G85" s="31"/>
      <c r="H85" s="8" t="s">
        <v>89</v>
      </c>
      <c r="I85" s="29"/>
      <c r="J85" s="23">
        <v>363285000</v>
      </c>
    </row>
    <row r="86" spans="1:10" ht="56.25" customHeight="1" x14ac:dyDescent="0.25">
      <c r="A86" s="37"/>
      <c r="B86" s="37"/>
      <c r="C86" s="34"/>
      <c r="D86" s="34"/>
      <c r="E86" s="33"/>
      <c r="F86" s="31"/>
      <c r="G86" s="31"/>
      <c r="H86" s="5" t="s">
        <v>153</v>
      </c>
      <c r="I86" s="30"/>
      <c r="J86" s="23">
        <v>0</v>
      </c>
    </row>
    <row r="87" spans="1:10" ht="55.5" customHeight="1" x14ac:dyDescent="0.25">
      <c r="A87" s="18">
        <v>3205</v>
      </c>
      <c r="B87" s="18" t="s">
        <v>195</v>
      </c>
      <c r="C87" s="20" t="s">
        <v>197</v>
      </c>
      <c r="D87" s="20" t="s">
        <v>187</v>
      </c>
      <c r="E87" s="33"/>
      <c r="F87" s="31"/>
      <c r="G87" s="3" t="s">
        <v>133</v>
      </c>
      <c r="H87" s="5" t="s">
        <v>172</v>
      </c>
      <c r="I87" s="23">
        <f>J87</f>
        <v>0</v>
      </c>
      <c r="J87" s="23">
        <v>0</v>
      </c>
    </row>
    <row r="88" spans="1:10" ht="56.25" customHeight="1" x14ac:dyDescent="0.25">
      <c r="A88" s="59">
        <v>3205</v>
      </c>
      <c r="B88" s="35" t="s">
        <v>195</v>
      </c>
      <c r="C88" s="35" t="s">
        <v>198</v>
      </c>
      <c r="D88" s="31" t="s">
        <v>187</v>
      </c>
      <c r="E88" s="33"/>
      <c r="F88" s="31" t="s">
        <v>90</v>
      </c>
      <c r="G88" s="31" t="s">
        <v>91</v>
      </c>
      <c r="H88" s="4" t="s">
        <v>92</v>
      </c>
      <c r="I88" s="28">
        <f>J89</f>
        <v>10800000</v>
      </c>
      <c r="J88" s="25" t="s">
        <v>173</v>
      </c>
    </row>
    <row r="89" spans="1:10" ht="45" customHeight="1" x14ac:dyDescent="0.25">
      <c r="A89" s="60"/>
      <c r="B89" s="37"/>
      <c r="C89" s="37"/>
      <c r="D89" s="31"/>
      <c r="E89" s="33"/>
      <c r="F89" s="31"/>
      <c r="G89" s="31"/>
      <c r="H89" s="4" t="s">
        <v>93</v>
      </c>
      <c r="I89" s="30"/>
      <c r="J89" s="23">
        <v>10800000</v>
      </c>
    </row>
    <row r="90" spans="1:10" ht="22.5" customHeight="1" x14ac:dyDescent="0.25">
      <c r="A90" s="35">
        <v>3205</v>
      </c>
      <c r="B90" s="35" t="s">
        <v>195</v>
      </c>
      <c r="C90" s="32" t="s">
        <v>198</v>
      </c>
      <c r="D90" s="39" t="s">
        <v>187</v>
      </c>
      <c r="E90" s="33"/>
      <c r="F90" s="31"/>
      <c r="G90" s="31" t="s">
        <v>154</v>
      </c>
      <c r="H90" s="4" t="s">
        <v>94</v>
      </c>
      <c r="I90" s="28">
        <f>J90+J91</f>
        <v>35700000</v>
      </c>
      <c r="J90" s="23">
        <v>34500000</v>
      </c>
    </row>
    <row r="91" spans="1:10" ht="56.25" customHeight="1" x14ac:dyDescent="0.25">
      <c r="A91" s="37"/>
      <c r="B91" s="37"/>
      <c r="C91" s="34"/>
      <c r="D91" s="39"/>
      <c r="E91" s="33"/>
      <c r="F91" s="31"/>
      <c r="G91" s="31"/>
      <c r="H91" s="4" t="s">
        <v>155</v>
      </c>
      <c r="I91" s="30"/>
      <c r="J91" s="23">
        <v>1200000</v>
      </c>
    </row>
    <row r="92" spans="1:10" ht="60" customHeight="1" x14ac:dyDescent="0.25">
      <c r="A92" s="32">
        <v>3206</v>
      </c>
      <c r="B92" s="32" t="s">
        <v>199</v>
      </c>
      <c r="C92" s="32" t="s">
        <v>200</v>
      </c>
      <c r="D92" s="39" t="s">
        <v>187</v>
      </c>
      <c r="E92" s="33"/>
      <c r="F92" s="31"/>
      <c r="G92" s="31" t="s">
        <v>132</v>
      </c>
      <c r="H92" s="4" t="s">
        <v>95</v>
      </c>
      <c r="I92" s="28">
        <f>J92+J93+J94+J95</f>
        <v>38500000</v>
      </c>
      <c r="J92" s="15">
        <v>19320000</v>
      </c>
    </row>
    <row r="93" spans="1:10" ht="43.5" customHeight="1" x14ac:dyDescent="0.25">
      <c r="A93" s="33"/>
      <c r="B93" s="33"/>
      <c r="C93" s="33"/>
      <c r="D93" s="39"/>
      <c r="E93" s="33"/>
      <c r="F93" s="31"/>
      <c r="G93" s="31"/>
      <c r="H93" s="4" t="s">
        <v>96</v>
      </c>
      <c r="I93" s="29"/>
      <c r="J93" s="23">
        <v>9286667</v>
      </c>
    </row>
    <row r="94" spans="1:10" ht="43.5" customHeight="1" x14ac:dyDescent="0.25">
      <c r="A94" s="33"/>
      <c r="B94" s="33"/>
      <c r="C94" s="33"/>
      <c r="D94" s="39"/>
      <c r="E94" s="33"/>
      <c r="F94" s="31"/>
      <c r="G94" s="31"/>
      <c r="H94" s="4" t="s">
        <v>134</v>
      </c>
      <c r="I94" s="29"/>
      <c r="J94" s="23">
        <v>9893333</v>
      </c>
    </row>
    <row r="95" spans="1:10" ht="36.75" customHeight="1" x14ac:dyDescent="0.25">
      <c r="A95" s="34"/>
      <c r="B95" s="34"/>
      <c r="C95" s="34"/>
      <c r="D95" s="39"/>
      <c r="E95" s="33"/>
      <c r="F95" s="31"/>
      <c r="G95" s="31"/>
      <c r="H95" s="5" t="s">
        <v>97</v>
      </c>
      <c r="I95" s="30"/>
      <c r="J95" s="23">
        <v>0</v>
      </c>
    </row>
    <row r="96" spans="1:10" ht="33.75" customHeight="1" x14ac:dyDescent="0.25">
      <c r="A96" s="44">
        <v>3208</v>
      </c>
      <c r="B96" s="35" t="s">
        <v>201</v>
      </c>
      <c r="C96" s="32" t="s">
        <v>203</v>
      </c>
      <c r="D96" s="32" t="s">
        <v>187</v>
      </c>
      <c r="E96" s="33"/>
      <c r="F96" s="31" t="s">
        <v>98</v>
      </c>
      <c r="G96" s="31" t="s">
        <v>99</v>
      </c>
      <c r="H96" s="4" t="s">
        <v>100</v>
      </c>
      <c r="I96" s="28">
        <f>J96+J97+J98+J100+J101+J102+J103+J104+J105+J106</f>
        <v>296306641</v>
      </c>
      <c r="J96" s="23">
        <v>49229974</v>
      </c>
    </row>
    <row r="97" spans="1:10" ht="56.25" customHeight="1" x14ac:dyDescent="0.25">
      <c r="A97" s="46"/>
      <c r="B97" s="36"/>
      <c r="C97" s="33"/>
      <c r="D97" s="33"/>
      <c r="E97" s="33"/>
      <c r="F97" s="31"/>
      <c r="G97" s="31"/>
      <c r="H97" s="4" t="s">
        <v>156</v>
      </c>
      <c r="I97" s="29"/>
      <c r="J97" s="23">
        <v>0</v>
      </c>
    </row>
    <row r="98" spans="1:10" ht="22.5" customHeight="1" x14ac:dyDescent="0.25">
      <c r="A98" s="46"/>
      <c r="B98" s="36"/>
      <c r="C98" s="33"/>
      <c r="D98" s="33"/>
      <c r="E98" s="33"/>
      <c r="F98" s="31"/>
      <c r="G98" s="31"/>
      <c r="H98" s="4" t="s">
        <v>157</v>
      </c>
      <c r="I98" s="29"/>
      <c r="J98" s="23">
        <v>15244647</v>
      </c>
    </row>
    <row r="99" spans="1:10" ht="45" customHeight="1" x14ac:dyDescent="0.25">
      <c r="A99" s="46"/>
      <c r="B99" s="36"/>
      <c r="C99" s="33"/>
      <c r="D99" s="33"/>
      <c r="E99" s="33"/>
      <c r="F99" s="31"/>
      <c r="G99" s="31"/>
      <c r="H99" s="4" t="s">
        <v>101</v>
      </c>
      <c r="I99" s="29"/>
      <c r="J99" s="25" t="s">
        <v>173</v>
      </c>
    </row>
    <row r="100" spans="1:10" ht="45" customHeight="1" x14ac:dyDescent="0.25">
      <c r="A100" s="46"/>
      <c r="B100" s="36"/>
      <c r="C100" s="33"/>
      <c r="D100" s="33"/>
      <c r="E100" s="33"/>
      <c r="F100" s="31"/>
      <c r="G100" s="31"/>
      <c r="H100" s="4" t="s">
        <v>102</v>
      </c>
      <c r="I100" s="29"/>
      <c r="J100" s="23">
        <v>10360000</v>
      </c>
    </row>
    <row r="101" spans="1:10" ht="56.25" customHeight="1" x14ac:dyDescent="0.25">
      <c r="A101" s="46"/>
      <c r="B101" s="36"/>
      <c r="C101" s="33"/>
      <c r="D101" s="33"/>
      <c r="E101" s="33"/>
      <c r="F101" s="31"/>
      <c r="G101" s="31"/>
      <c r="H101" s="4" t="s">
        <v>103</v>
      </c>
      <c r="I101" s="29"/>
      <c r="J101" s="23">
        <v>0</v>
      </c>
    </row>
    <row r="102" spans="1:10" ht="45" customHeight="1" x14ac:dyDescent="0.25">
      <c r="A102" s="46"/>
      <c r="B102" s="36"/>
      <c r="C102" s="33"/>
      <c r="D102" s="33"/>
      <c r="E102" s="33"/>
      <c r="F102" s="31"/>
      <c r="G102" s="31"/>
      <c r="H102" s="4" t="s">
        <v>104</v>
      </c>
      <c r="I102" s="29"/>
      <c r="J102" s="23">
        <v>0</v>
      </c>
    </row>
    <row r="103" spans="1:10" ht="33.75" customHeight="1" x14ac:dyDescent="0.25">
      <c r="A103" s="46"/>
      <c r="B103" s="36"/>
      <c r="C103" s="33"/>
      <c r="D103" s="33"/>
      <c r="E103" s="33"/>
      <c r="F103" s="31"/>
      <c r="G103" s="31"/>
      <c r="H103" s="4" t="s">
        <v>158</v>
      </c>
      <c r="I103" s="29"/>
      <c r="J103" s="23">
        <v>213850000</v>
      </c>
    </row>
    <row r="104" spans="1:10" ht="67.5" customHeight="1" x14ac:dyDescent="0.25">
      <c r="A104" s="46"/>
      <c r="B104" s="36"/>
      <c r="C104" s="33"/>
      <c r="D104" s="33"/>
      <c r="E104" s="33"/>
      <c r="F104" s="31"/>
      <c r="G104" s="31"/>
      <c r="H104" s="4" t="s">
        <v>105</v>
      </c>
      <c r="I104" s="29"/>
      <c r="J104" s="23">
        <v>7622020</v>
      </c>
    </row>
    <row r="105" spans="1:10" ht="22.5" customHeight="1" x14ac:dyDescent="0.25">
      <c r="A105" s="46"/>
      <c r="B105" s="36"/>
      <c r="C105" s="33"/>
      <c r="D105" s="33"/>
      <c r="E105" s="33"/>
      <c r="F105" s="31"/>
      <c r="G105" s="31"/>
      <c r="H105" s="4" t="s">
        <v>159</v>
      </c>
      <c r="I105" s="29"/>
      <c r="J105" s="23">
        <v>0</v>
      </c>
    </row>
    <row r="106" spans="1:10" ht="45" customHeight="1" x14ac:dyDescent="0.25">
      <c r="A106" s="45"/>
      <c r="B106" s="37"/>
      <c r="C106" s="34"/>
      <c r="D106" s="34"/>
      <c r="E106" s="33"/>
      <c r="F106" s="31"/>
      <c r="G106" s="31"/>
      <c r="H106" s="6" t="s">
        <v>135</v>
      </c>
      <c r="I106" s="30"/>
      <c r="J106" s="23">
        <v>0</v>
      </c>
    </row>
    <row r="107" spans="1:10" ht="15" customHeight="1" x14ac:dyDescent="0.25">
      <c r="A107" s="44">
        <v>3208</v>
      </c>
      <c r="B107" s="35" t="s">
        <v>201</v>
      </c>
      <c r="C107" s="32" t="s">
        <v>202</v>
      </c>
      <c r="D107" s="39" t="s">
        <v>187</v>
      </c>
      <c r="E107" s="33"/>
      <c r="F107" s="31"/>
      <c r="G107" s="31" t="s">
        <v>160</v>
      </c>
      <c r="H107" s="9" t="s">
        <v>106</v>
      </c>
      <c r="I107" s="28">
        <f>J108+J109+J110+J111+J112+J113</f>
        <v>48960000</v>
      </c>
      <c r="J107" s="25" t="s">
        <v>173</v>
      </c>
    </row>
    <row r="108" spans="1:10" ht="22.5" customHeight="1" x14ac:dyDescent="0.25">
      <c r="A108" s="46"/>
      <c r="B108" s="36"/>
      <c r="C108" s="33"/>
      <c r="D108" s="39"/>
      <c r="E108" s="33"/>
      <c r="F108" s="31"/>
      <c r="G108" s="31"/>
      <c r="H108" s="9" t="s">
        <v>107</v>
      </c>
      <c r="I108" s="29"/>
      <c r="J108" s="23">
        <v>0</v>
      </c>
    </row>
    <row r="109" spans="1:10" ht="56.25" customHeight="1" x14ac:dyDescent="0.25">
      <c r="A109" s="46"/>
      <c r="B109" s="36"/>
      <c r="C109" s="33"/>
      <c r="D109" s="39"/>
      <c r="E109" s="33"/>
      <c r="F109" s="31"/>
      <c r="G109" s="31"/>
      <c r="H109" s="9" t="s">
        <v>108</v>
      </c>
      <c r="I109" s="29"/>
      <c r="J109" s="23">
        <v>0</v>
      </c>
    </row>
    <row r="110" spans="1:10" ht="67.5" customHeight="1" x14ac:dyDescent="0.25">
      <c r="A110" s="46"/>
      <c r="B110" s="36"/>
      <c r="C110" s="33"/>
      <c r="D110" s="39"/>
      <c r="E110" s="33"/>
      <c r="F110" s="31"/>
      <c r="G110" s="31"/>
      <c r="H110" s="9" t="s">
        <v>109</v>
      </c>
      <c r="I110" s="29"/>
      <c r="J110" s="23">
        <v>6300000</v>
      </c>
    </row>
    <row r="111" spans="1:10" ht="56.25" customHeight="1" x14ac:dyDescent="0.25">
      <c r="A111" s="46"/>
      <c r="B111" s="36"/>
      <c r="C111" s="33"/>
      <c r="D111" s="39"/>
      <c r="E111" s="33"/>
      <c r="F111" s="31"/>
      <c r="G111" s="31"/>
      <c r="H111" s="9" t="s">
        <v>110</v>
      </c>
      <c r="I111" s="29"/>
      <c r="J111" s="23">
        <v>6300000</v>
      </c>
    </row>
    <row r="112" spans="1:10" ht="45" customHeight="1" x14ac:dyDescent="0.25">
      <c r="A112" s="46"/>
      <c r="B112" s="36"/>
      <c r="C112" s="33"/>
      <c r="D112" s="39"/>
      <c r="E112" s="33"/>
      <c r="F112" s="31"/>
      <c r="G112" s="31"/>
      <c r="H112" s="9" t="s">
        <v>111</v>
      </c>
      <c r="I112" s="29"/>
      <c r="J112" s="23">
        <v>21000000</v>
      </c>
    </row>
    <row r="113" spans="1:10" ht="33.75" customHeight="1" x14ac:dyDescent="0.25">
      <c r="A113" s="45"/>
      <c r="B113" s="37"/>
      <c r="C113" s="34"/>
      <c r="D113" s="39"/>
      <c r="E113" s="34"/>
      <c r="F113" s="31"/>
      <c r="G113" s="31"/>
      <c r="H113" s="10" t="s">
        <v>112</v>
      </c>
      <c r="I113" s="30"/>
      <c r="J113" s="23">
        <v>15360000</v>
      </c>
    </row>
    <row r="114" spans="1:10" ht="22.5" customHeight="1" x14ac:dyDescent="0.25">
      <c r="A114" s="35">
        <v>3299</v>
      </c>
      <c r="B114" s="35" t="s">
        <v>204</v>
      </c>
      <c r="C114" s="41" t="s">
        <v>205</v>
      </c>
      <c r="D114" s="51" t="s">
        <v>187</v>
      </c>
      <c r="E114" s="31" t="s">
        <v>113</v>
      </c>
      <c r="F114" s="31" t="s">
        <v>114</v>
      </c>
      <c r="G114" s="31" t="s">
        <v>136</v>
      </c>
      <c r="H114" s="11" t="s">
        <v>137</v>
      </c>
      <c r="I114" s="28">
        <f>J115+J116+J117</f>
        <v>99883333</v>
      </c>
      <c r="J114" s="25" t="s">
        <v>173</v>
      </c>
    </row>
    <row r="115" spans="1:10" ht="33.75" customHeight="1" x14ac:dyDescent="0.25">
      <c r="A115" s="36"/>
      <c r="B115" s="36"/>
      <c r="C115" s="42"/>
      <c r="D115" s="51"/>
      <c r="E115" s="31"/>
      <c r="F115" s="31"/>
      <c r="G115" s="31"/>
      <c r="H115" s="4" t="s">
        <v>138</v>
      </c>
      <c r="I115" s="29"/>
      <c r="J115" s="23">
        <v>0</v>
      </c>
    </row>
    <row r="116" spans="1:10" ht="33.75" customHeight="1" x14ac:dyDescent="0.25">
      <c r="A116" s="36"/>
      <c r="B116" s="36"/>
      <c r="C116" s="42"/>
      <c r="D116" s="51"/>
      <c r="E116" s="31"/>
      <c r="F116" s="31"/>
      <c r="G116" s="31"/>
      <c r="H116" s="4" t="s">
        <v>139</v>
      </c>
      <c r="I116" s="29"/>
      <c r="J116" s="23">
        <v>99883333</v>
      </c>
    </row>
    <row r="117" spans="1:10" ht="67.5" customHeight="1" x14ac:dyDescent="0.25">
      <c r="A117" s="37"/>
      <c r="B117" s="37"/>
      <c r="C117" s="43"/>
      <c r="D117" s="51"/>
      <c r="E117" s="31"/>
      <c r="F117" s="31"/>
      <c r="G117" s="31"/>
      <c r="H117" s="5" t="s">
        <v>115</v>
      </c>
      <c r="I117" s="30"/>
      <c r="J117" s="23">
        <v>0</v>
      </c>
    </row>
    <row r="118" spans="1:10" ht="22.5" customHeight="1" x14ac:dyDescent="0.25">
      <c r="A118" s="35">
        <v>3299</v>
      </c>
      <c r="B118" s="35" t="s">
        <v>204</v>
      </c>
      <c r="C118" s="41" t="s">
        <v>206</v>
      </c>
      <c r="D118" s="51" t="s">
        <v>187</v>
      </c>
      <c r="E118" s="31"/>
      <c r="F118" s="31"/>
      <c r="G118" s="31" t="s">
        <v>116</v>
      </c>
      <c r="H118" s="4" t="s">
        <v>161</v>
      </c>
      <c r="I118" s="28">
        <f>J122+J123</f>
        <v>141495429</v>
      </c>
      <c r="J118" s="25" t="s">
        <v>173</v>
      </c>
    </row>
    <row r="119" spans="1:10" ht="22.5" x14ac:dyDescent="0.25">
      <c r="A119" s="36"/>
      <c r="B119" s="36"/>
      <c r="C119" s="42"/>
      <c r="D119" s="51"/>
      <c r="E119" s="31"/>
      <c r="F119" s="31"/>
      <c r="G119" s="31"/>
      <c r="H119" s="4" t="s">
        <v>117</v>
      </c>
      <c r="I119" s="29"/>
      <c r="J119" s="25" t="s">
        <v>173</v>
      </c>
    </row>
    <row r="120" spans="1:10" x14ac:dyDescent="0.25">
      <c r="A120" s="36"/>
      <c r="B120" s="36"/>
      <c r="C120" s="42"/>
      <c r="D120" s="51"/>
      <c r="E120" s="31"/>
      <c r="F120" s="31"/>
      <c r="G120" s="31"/>
      <c r="H120" s="4" t="s">
        <v>118</v>
      </c>
      <c r="I120" s="29"/>
      <c r="J120" s="25" t="s">
        <v>173</v>
      </c>
    </row>
    <row r="121" spans="1:10" ht="33.75" customHeight="1" x14ac:dyDescent="0.25">
      <c r="A121" s="36"/>
      <c r="B121" s="36"/>
      <c r="C121" s="42"/>
      <c r="D121" s="51"/>
      <c r="E121" s="31"/>
      <c r="F121" s="31"/>
      <c r="G121" s="31"/>
      <c r="H121" s="4" t="s">
        <v>119</v>
      </c>
      <c r="I121" s="29"/>
      <c r="J121" s="25" t="s">
        <v>173</v>
      </c>
    </row>
    <row r="122" spans="1:10" ht="22.5" x14ac:dyDescent="0.25">
      <c r="A122" s="36"/>
      <c r="B122" s="36"/>
      <c r="C122" s="42"/>
      <c r="D122" s="51"/>
      <c r="E122" s="31"/>
      <c r="F122" s="31"/>
      <c r="G122" s="31"/>
      <c r="H122" s="4" t="s">
        <v>120</v>
      </c>
      <c r="I122" s="29"/>
      <c r="J122" s="23">
        <v>16500000</v>
      </c>
    </row>
    <row r="123" spans="1:10" ht="33.75" customHeight="1" x14ac:dyDescent="0.25">
      <c r="A123" s="37"/>
      <c r="B123" s="37"/>
      <c r="C123" s="43"/>
      <c r="D123" s="51"/>
      <c r="E123" s="31"/>
      <c r="F123" s="31"/>
      <c r="G123" s="31"/>
      <c r="H123" s="6" t="s">
        <v>140</v>
      </c>
      <c r="I123" s="30"/>
      <c r="J123" s="23">
        <v>124995429</v>
      </c>
    </row>
    <row r="124" spans="1:10" ht="22.5" customHeight="1" x14ac:dyDescent="0.25">
      <c r="A124" s="35">
        <v>3299</v>
      </c>
      <c r="B124" s="35" t="s">
        <v>204</v>
      </c>
      <c r="C124" s="41" t="s">
        <v>205</v>
      </c>
      <c r="D124" s="51" t="s">
        <v>187</v>
      </c>
      <c r="E124" s="31"/>
      <c r="F124" s="31"/>
      <c r="G124" s="31" t="s">
        <v>121</v>
      </c>
      <c r="H124" s="12" t="s">
        <v>162</v>
      </c>
      <c r="I124" s="28">
        <f>J124+J125+J126+J127</f>
        <v>767418001</v>
      </c>
      <c r="J124" s="23">
        <v>42000000</v>
      </c>
    </row>
    <row r="125" spans="1:10" ht="33.75" customHeight="1" x14ac:dyDescent="0.25">
      <c r="A125" s="36"/>
      <c r="B125" s="36"/>
      <c r="C125" s="42"/>
      <c r="D125" s="51"/>
      <c r="E125" s="31"/>
      <c r="F125" s="31"/>
      <c r="G125" s="31"/>
      <c r="H125" s="12" t="s">
        <v>163</v>
      </c>
      <c r="I125" s="29"/>
      <c r="J125" s="23">
        <v>179100000</v>
      </c>
    </row>
    <row r="126" spans="1:10" ht="33.75" customHeight="1" x14ac:dyDescent="0.25">
      <c r="A126" s="36"/>
      <c r="B126" s="36"/>
      <c r="C126" s="42"/>
      <c r="D126" s="51"/>
      <c r="E126" s="31"/>
      <c r="F126" s="31"/>
      <c r="G126" s="31"/>
      <c r="H126" s="12" t="s">
        <v>122</v>
      </c>
      <c r="I126" s="29"/>
      <c r="J126" s="23">
        <v>546318001</v>
      </c>
    </row>
    <row r="127" spans="1:10" ht="33.75" customHeight="1" x14ac:dyDescent="0.25">
      <c r="A127" s="37"/>
      <c r="B127" s="37"/>
      <c r="C127" s="43"/>
      <c r="D127" s="51"/>
      <c r="E127" s="31"/>
      <c r="F127" s="31"/>
      <c r="G127" s="31"/>
      <c r="H127" s="13" t="s">
        <v>123</v>
      </c>
      <c r="I127" s="30"/>
      <c r="J127" s="23">
        <v>0</v>
      </c>
    </row>
    <row r="128" spans="1:10" ht="15" customHeight="1" x14ac:dyDescent="0.25">
      <c r="A128" s="35">
        <v>3299</v>
      </c>
      <c r="B128" s="35" t="s">
        <v>204</v>
      </c>
      <c r="C128" s="41" t="s">
        <v>206</v>
      </c>
      <c r="D128" s="51" t="s">
        <v>187</v>
      </c>
      <c r="E128" s="31"/>
      <c r="F128" s="31"/>
      <c r="G128" s="35" t="s">
        <v>124</v>
      </c>
      <c r="H128" s="12" t="s">
        <v>125</v>
      </c>
      <c r="I128" s="28">
        <f>J128+J129+J130+J131+J132+J133+J134+J135+J136+J137</f>
        <v>2137595448</v>
      </c>
      <c r="J128" s="23">
        <v>86450000</v>
      </c>
    </row>
    <row r="129" spans="1:10" ht="33.75" customHeight="1" x14ac:dyDescent="0.25">
      <c r="A129" s="36"/>
      <c r="B129" s="36"/>
      <c r="C129" s="42"/>
      <c r="D129" s="51"/>
      <c r="E129" s="31"/>
      <c r="F129" s="31"/>
      <c r="G129" s="36"/>
      <c r="H129" s="12" t="s">
        <v>126</v>
      </c>
      <c r="I129" s="29"/>
      <c r="J129" s="23">
        <v>233250000</v>
      </c>
    </row>
    <row r="130" spans="1:10" ht="22.5" customHeight="1" x14ac:dyDescent="0.25">
      <c r="A130" s="36"/>
      <c r="B130" s="36"/>
      <c r="C130" s="42"/>
      <c r="D130" s="51"/>
      <c r="E130" s="31"/>
      <c r="F130" s="31"/>
      <c r="G130" s="36"/>
      <c r="H130" s="12" t="s">
        <v>164</v>
      </c>
      <c r="I130" s="29"/>
      <c r="J130" s="23">
        <v>64000000</v>
      </c>
    </row>
    <row r="131" spans="1:10" ht="33.75" customHeight="1" x14ac:dyDescent="0.25">
      <c r="A131" s="36"/>
      <c r="B131" s="36"/>
      <c r="C131" s="42"/>
      <c r="D131" s="51"/>
      <c r="E131" s="31"/>
      <c r="F131" s="31"/>
      <c r="G131" s="36"/>
      <c r="H131" s="12" t="s">
        <v>141</v>
      </c>
      <c r="I131" s="29"/>
      <c r="J131" s="23">
        <v>210577500</v>
      </c>
    </row>
    <row r="132" spans="1:10" ht="22.5" customHeight="1" x14ac:dyDescent="0.25">
      <c r="A132" s="36"/>
      <c r="B132" s="36"/>
      <c r="C132" s="42"/>
      <c r="D132" s="51"/>
      <c r="E132" s="31"/>
      <c r="F132" s="31"/>
      <c r="G132" s="36"/>
      <c r="H132" s="12" t="s">
        <v>127</v>
      </c>
      <c r="I132" s="29"/>
      <c r="J132" s="23">
        <v>132033333</v>
      </c>
    </row>
    <row r="133" spans="1:10" ht="22.5" x14ac:dyDescent="0.25">
      <c r="A133" s="36"/>
      <c r="B133" s="36"/>
      <c r="C133" s="42"/>
      <c r="D133" s="51"/>
      <c r="E133" s="31"/>
      <c r="F133" s="31"/>
      <c r="G133" s="36"/>
      <c r="H133" s="12" t="s">
        <v>128</v>
      </c>
      <c r="I133" s="29"/>
      <c r="J133" s="23">
        <v>89150000</v>
      </c>
    </row>
    <row r="134" spans="1:10" ht="22.5" customHeight="1" x14ac:dyDescent="0.25">
      <c r="A134" s="36"/>
      <c r="B134" s="36"/>
      <c r="C134" s="42"/>
      <c r="D134" s="51"/>
      <c r="E134" s="31"/>
      <c r="F134" s="31"/>
      <c r="G134" s="36"/>
      <c r="H134" s="12" t="s">
        <v>165</v>
      </c>
      <c r="I134" s="29"/>
      <c r="J134" s="23">
        <v>731298783</v>
      </c>
    </row>
    <row r="135" spans="1:10" ht="33.75" customHeight="1" x14ac:dyDescent="0.25">
      <c r="A135" s="36"/>
      <c r="B135" s="36"/>
      <c r="C135" s="42"/>
      <c r="D135" s="51"/>
      <c r="E135" s="31"/>
      <c r="F135" s="31"/>
      <c r="G135" s="36"/>
      <c r="H135" s="12" t="s">
        <v>129</v>
      </c>
      <c r="I135" s="29"/>
      <c r="J135" s="23">
        <v>363535832</v>
      </c>
    </row>
    <row r="136" spans="1:10" ht="33.75" customHeight="1" x14ac:dyDescent="0.25">
      <c r="A136" s="36"/>
      <c r="B136" s="36"/>
      <c r="C136" s="42"/>
      <c r="D136" s="51"/>
      <c r="E136" s="31"/>
      <c r="F136" s="31"/>
      <c r="G136" s="36"/>
      <c r="H136" s="12" t="s">
        <v>130</v>
      </c>
      <c r="I136" s="29"/>
      <c r="J136" s="23">
        <v>0</v>
      </c>
    </row>
    <row r="137" spans="1:10" ht="33.75" customHeight="1" x14ac:dyDescent="0.25">
      <c r="A137" s="37"/>
      <c r="B137" s="37"/>
      <c r="C137" s="43"/>
      <c r="D137" s="51"/>
      <c r="E137" s="31"/>
      <c r="F137" s="31"/>
      <c r="G137" s="37"/>
      <c r="H137" s="12" t="s">
        <v>131</v>
      </c>
      <c r="I137" s="30"/>
      <c r="J137" s="23">
        <v>227300000</v>
      </c>
    </row>
    <row r="138" spans="1:10" ht="41.25" customHeight="1" x14ac:dyDescent="0.25">
      <c r="H138" s="27" t="s">
        <v>210</v>
      </c>
      <c r="I138" s="26">
        <f>SUM(I5:I137)</f>
        <v>21280600889.75</v>
      </c>
      <c r="J138" s="16"/>
    </row>
  </sheetData>
  <mergeCells count="159">
    <mergeCell ref="I31:I38"/>
    <mergeCell ref="I39:I43"/>
    <mergeCell ref="I44:I45"/>
    <mergeCell ref="I46:I53"/>
    <mergeCell ref="I54:I61"/>
    <mergeCell ref="I62:I73"/>
    <mergeCell ref="I75:I81"/>
    <mergeCell ref="I128:I137"/>
    <mergeCell ref="I82:I86"/>
    <mergeCell ref="I88:I89"/>
    <mergeCell ref="I90:I91"/>
    <mergeCell ref="I92:I95"/>
    <mergeCell ref="I96:I106"/>
    <mergeCell ref="I107:I113"/>
    <mergeCell ref="I114:I117"/>
    <mergeCell ref="I118:I123"/>
    <mergeCell ref="I124:I127"/>
    <mergeCell ref="G5:G8"/>
    <mergeCell ref="A9:A10"/>
    <mergeCell ref="B9:B10"/>
    <mergeCell ref="C9:C10"/>
    <mergeCell ref="D9:D10"/>
    <mergeCell ref="G9:G10"/>
    <mergeCell ref="A1:J1"/>
    <mergeCell ref="E2:H3"/>
    <mergeCell ref="A5:A8"/>
    <mergeCell ref="B5:B8"/>
    <mergeCell ref="C5:C8"/>
    <mergeCell ref="D5:D8"/>
    <mergeCell ref="E5:E113"/>
    <mergeCell ref="F5:F30"/>
    <mergeCell ref="G20:G26"/>
    <mergeCell ref="A27:A30"/>
    <mergeCell ref="B27:B30"/>
    <mergeCell ref="C27:C30"/>
    <mergeCell ref="D27:D30"/>
    <mergeCell ref="G27:G30"/>
    <mergeCell ref="A11:A16"/>
    <mergeCell ref="B11:B16"/>
    <mergeCell ref="I20:I26"/>
    <mergeCell ref="I27:I30"/>
    <mergeCell ref="A62:A73"/>
    <mergeCell ref="B62:B73"/>
    <mergeCell ref="G62:G73"/>
    <mergeCell ref="A54:A61"/>
    <mergeCell ref="B54:B61"/>
    <mergeCell ref="C54:C61"/>
    <mergeCell ref="D54:D61"/>
    <mergeCell ref="G11:G16"/>
    <mergeCell ref="A17:A19"/>
    <mergeCell ref="B17:B19"/>
    <mergeCell ref="C17:C19"/>
    <mergeCell ref="G17:G19"/>
    <mergeCell ref="G44:G45"/>
    <mergeCell ref="A46:A53"/>
    <mergeCell ref="B46:B53"/>
    <mergeCell ref="D46:D48"/>
    <mergeCell ref="G46:G53"/>
    <mergeCell ref="C39:C41"/>
    <mergeCell ref="G39:G43"/>
    <mergeCell ref="C42:C43"/>
    <mergeCell ref="A31:A35"/>
    <mergeCell ref="B31:B35"/>
    <mergeCell ref="C31:C35"/>
    <mergeCell ref="D31:D35"/>
    <mergeCell ref="A82:A86"/>
    <mergeCell ref="B82:B86"/>
    <mergeCell ref="F82:F87"/>
    <mergeCell ref="G82:G86"/>
    <mergeCell ref="C82:C86"/>
    <mergeCell ref="A75:A81"/>
    <mergeCell ref="B75:B81"/>
    <mergeCell ref="C75:C81"/>
    <mergeCell ref="D75:D81"/>
    <mergeCell ref="F75:F81"/>
    <mergeCell ref="D82:D86"/>
    <mergeCell ref="A92:A95"/>
    <mergeCell ref="B92:B95"/>
    <mergeCell ref="C92:C95"/>
    <mergeCell ref="D92:D95"/>
    <mergeCell ref="G92:G95"/>
    <mergeCell ref="A88:A89"/>
    <mergeCell ref="B88:B89"/>
    <mergeCell ref="C88:C89"/>
    <mergeCell ref="D88:D89"/>
    <mergeCell ref="F88:F95"/>
    <mergeCell ref="G88:G89"/>
    <mergeCell ref="A90:A91"/>
    <mergeCell ref="B90:B91"/>
    <mergeCell ref="C90:C91"/>
    <mergeCell ref="D90:D91"/>
    <mergeCell ref="A114:A117"/>
    <mergeCell ref="B114:B117"/>
    <mergeCell ref="C114:C117"/>
    <mergeCell ref="D114:D117"/>
    <mergeCell ref="E114:E137"/>
    <mergeCell ref="F96:F113"/>
    <mergeCell ref="G96:G106"/>
    <mergeCell ref="D124:D127"/>
    <mergeCell ref="G124:G127"/>
    <mergeCell ref="A128:A137"/>
    <mergeCell ref="B128:B137"/>
    <mergeCell ref="C128:C137"/>
    <mergeCell ref="D128:D137"/>
    <mergeCell ref="G128:G137"/>
    <mergeCell ref="F114:F137"/>
    <mergeCell ref="G114:G117"/>
    <mergeCell ref="A118:A123"/>
    <mergeCell ref="B118:B123"/>
    <mergeCell ref="C118:C123"/>
    <mergeCell ref="A124:A127"/>
    <mergeCell ref="B124:B127"/>
    <mergeCell ref="C124:C127"/>
    <mergeCell ref="A96:A106"/>
    <mergeCell ref="A107:A113"/>
    <mergeCell ref="C46:C48"/>
    <mergeCell ref="A44:A45"/>
    <mergeCell ref="B44:B45"/>
    <mergeCell ref="C44:C45"/>
    <mergeCell ref="D44:D45"/>
    <mergeCell ref="A20:A26"/>
    <mergeCell ref="B20:B26"/>
    <mergeCell ref="C20:C26"/>
    <mergeCell ref="D20:D26"/>
    <mergeCell ref="A36:A38"/>
    <mergeCell ref="B36:B38"/>
    <mergeCell ref="B107:B113"/>
    <mergeCell ref="B96:B106"/>
    <mergeCell ref="C96:C106"/>
    <mergeCell ref="D96:D106"/>
    <mergeCell ref="C62:C73"/>
    <mergeCell ref="D62:D73"/>
    <mergeCell ref="C49:C52"/>
    <mergeCell ref="D49:D52"/>
    <mergeCell ref="I2:J3"/>
    <mergeCell ref="F31:F53"/>
    <mergeCell ref="G31:G38"/>
    <mergeCell ref="C11:C16"/>
    <mergeCell ref="I5:I8"/>
    <mergeCell ref="I9:I10"/>
    <mergeCell ref="I11:I16"/>
    <mergeCell ref="I17:I19"/>
    <mergeCell ref="A2:D3"/>
    <mergeCell ref="D11:D16"/>
    <mergeCell ref="D17:D19"/>
    <mergeCell ref="C36:C38"/>
    <mergeCell ref="D36:D38"/>
    <mergeCell ref="D39:D43"/>
    <mergeCell ref="A39:A43"/>
    <mergeCell ref="B39:B43"/>
    <mergeCell ref="D118:D123"/>
    <mergeCell ref="G118:G123"/>
    <mergeCell ref="C107:C113"/>
    <mergeCell ref="D107:D113"/>
    <mergeCell ref="G107:G113"/>
    <mergeCell ref="G90:G91"/>
    <mergeCell ref="G75:G81"/>
    <mergeCell ref="F54:F74"/>
    <mergeCell ref="G54:G6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A1EF0A6984EB43B1A79B2A4BD2F0EC" ma:contentTypeVersion="2" ma:contentTypeDescription="Create a new document." ma:contentTypeScope="" ma:versionID="ca29dc60c0816befd6ea918458cd51fe">
  <xsd:schema xmlns:xsd="http://www.w3.org/2001/XMLSchema" xmlns:xs="http://www.w3.org/2001/XMLSchema" xmlns:p="http://schemas.microsoft.com/office/2006/metadata/properties" xmlns:ns3="a3d1a76a-ecf4-4b17-b94c-ea4047b2882e" targetNamespace="http://schemas.microsoft.com/office/2006/metadata/properties" ma:root="true" ma:fieldsID="f853b57f02d8d6029d9629fb1f15370c" ns3:_="">
    <xsd:import namespace="a3d1a76a-ecf4-4b17-b94c-ea4047b2882e"/>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d1a76a-ecf4-4b17-b94c-ea4047b288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39CA45-9BA3-4D68-8D7E-C2E409288A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d1a76a-ecf4-4b17-b94c-ea4047b288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55797C-BD52-4F5C-9E33-9D4EC112296B}">
  <ds:schemaRefs>
    <ds:schemaRef ds:uri="http://schemas.microsoft.com/sharepoint/v3/contenttype/forms"/>
  </ds:schemaRefs>
</ds:datastoreItem>
</file>

<file path=customXml/itemProps3.xml><?xml version="1.0" encoding="utf-8"?>
<ds:datastoreItem xmlns:ds="http://schemas.openxmlformats.org/officeDocument/2006/customXml" ds:itemID="{2FF8E4DF-61EF-43DA-B5D7-C649AD970F54}">
  <ds:schemaRefs>
    <ds:schemaRef ds:uri="http://schemas.microsoft.com/office/2006/documentManagement/types"/>
    <ds:schemaRef ds:uri="http://www.w3.org/XML/1998/namespace"/>
    <ds:schemaRef ds:uri="http://schemas.microsoft.com/office/2006/metadata/properties"/>
    <ds:schemaRef ds:uri="http://purl.org/dc/elements/1.1/"/>
    <ds:schemaRef ds:uri="http://purl.org/dc/dcmitype/"/>
    <ds:schemaRef ds:uri="http://schemas.openxmlformats.org/package/2006/metadata/core-properties"/>
    <ds:schemaRef ds:uri="http://schemas.microsoft.com/office/infopath/2007/PartnerControls"/>
    <ds:schemaRef ds:uri="a3d1a76a-ecf4-4b17-b94c-ea4047b2882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PAI-Programa Ambiental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Gustavo Jaramillo Cardona</dc:creator>
  <cp:lastModifiedBy>Javier Gustavo Jaramillo Cardona</cp:lastModifiedBy>
  <dcterms:created xsi:type="dcterms:W3CDTF">2022-01-31T20:19:28Z</dcterms:created>
  <dcterms:modified xsi:type="dcterms:W3CDTF">2023-12-01T11:54:29Z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0x010100AFA1EF0A6984EB43B1A79B2A4BD2F0EC</vt:lpwstr>
  </property>
</Properties>
</file>