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gjaramilloc\Desktop\Informe PAI 2023 - BPPI noviembre 2023\Consolidado informe PAI y anexos vigencia 2023\"/>
    </mc:Choice>
  </mc:AlternateContent>
  <bookViews>
    <workbookView xWindow="0" yWindow="0" windowWidth="20400" windowHeight="6825"/>
  </bookViews>
  <sheets>
    <sheet name="PAI - ODS" sheetId="1" r:id="rId1"/>
  </sheets>
  <definedNames>
    <definedName name="_Hlk94534885" localSheetId="0">'PAI - ODS'!$A$1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9" i="1" l="1"/>
  <c r="E129" i="1"/>
  <c r="E125" i="1"/>
  <c r="E119" i="1"/>
  <c r="E115" i="1"/>
  <c r="E108" i="1"/>
  <c r="E97" i="1"/>
  <c r="E93" i="1"/>
  <c r="E91" i="1"/>
  <c r="E89" i="1"/>
  <c r="E88" i="1"/>
  <c r="E83" i="1"/>
  <c r="E76" i="1"/>
  <c r="E75" i="1"/>
  <c r="E63" i="1"/>
  <c r="E55" i="1"/>
  <c r="E47" i="1"/>
  <c r="E45" i="1"/>
  <c r="E40" i="1"/>
  <c r="E32" i="1"/>
  <c r="E28" i="1"/>
  <c r="E21" i="1"/>
  <c r="E18" i="1"/>
  <c r="E12" i="1"/>
  <c r="E10" i="1"/>
  <c r="E6" i="1"/>
</calcChain>
</file>

<file path=xl/sharedStrings.xml><?xml version="1.0" encoding="utf-8"?>
<sst xmlns="http://schemas.openxmlformats.org/spreadsheetml/2006/main" count="318" uniqueCount="259">
  <si>
    <t>OBJETIVOS DE DESARROLLO SOSTENIBLE - ODS</t>
  </si>
  <si>
    <t>LINEA ESTRATÉGICA</t>
  </si>
  <si>
    <t>PROGRAMA</t>
  </si>
  <si>
    <t>ACTIVIDADES</t>
  </si>
  <si>
    <t>ODS</t>
  </si>
  <si>
    <t>META Para 2030</t>
  </si>
  <si>
    <t>INDICADOR</t>
  </si>
  <si>
    <t xml:space="preserve"> 1.  GESTIÓN AMBIENTAL INTEGRAL PROTECCIÓN Y MANEJO SOSTENIBLE DEL PATRIMONIO AMBIENTAL DEL DEPARTAMENTO DEL QUINDÍO. </t>
  </si>
  <si>
    <t>Programa 1.  FORTALECIMIENTO DEL DESEMPEÑO AMBIENTAL DE LOS SECTORES PRODUCTIVOS.</t>
  </si>
  <si>
    <t>Proyecto 1.  Transferencia Técnica Ambiental para la preservación, restauración, uso y manejo sostenible del suelo.</t>
  </si>
  <si>
    <t>1.  Formular un programa de transferencia técnica de paquetes tecnológicos para el uso y aprovechamiento sostenible del suelo en la Reserva Forestal Central, según la zonificación generada por el Ministerio de Ambiente y Desarrollo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</si>
  <si>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</si>
  <si>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</si>
  <si>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</si>
  <si>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15.4 De aquí a 2030, asegurar la conservación de los ecosistemas montañosos, incluida su diversidad biológica, a fin de mejorar su capacidad de proporcionar beneficios esenciales para el desarrollo sostenible</t>
  </si>
  <si>
    <t>2.4.1 Proporción de la superficie agrícola en que se practica una agricultura productiva y sostenible.</t>
  </si>
  <si>
    <t>2.  Ejecutar el programa de transferencia técnica de paquetes tecnológicos para el uso y aprovechamiento sostenible del suelo en la Reserva Forestal Central, según la zonificación generada por el Ministerio de Ambiente y Desarrollo Sostenible.</t>
  </si>
  <si>
    <t>15.1.1 Superficie forestal en proporción a la superficie total.</t>
  </si>
  <si>
    <t>3.  Formular un programa de transferencia técnica de paquetes tecnológicos para el uso y aprovechamiento sostenible del suelo en las Áreas Naturales Protegidas, según la zonificación y Plan de Manejo.</t>
  </si>
  <si>
    <t>15.2.1 Avances hacia la gestión forestal sostenible.</t>
  </si>
  <si>
    <t>15.4.2 Índice de cobertura verde de las montañas.</t>
  </si>
  <si>
    <t>4.  Ejecutar un programa de transferencia técnica de paquetes tecnológicos para el uso y aprovechamiento sostenible del suelo en las Áreas Naturales Protegidas, según la zonificación y Plan de Manejo.</t>
  </si>
  <si>
    <t>Proyecto 2.  Recuperación de Suelos y Reconversión de Usos hacia Sistemas Sostenibles</t>
  </si>
  <si>
    <t>1.  Realizar reconversión socio - ambiental de sistemas productivos en zonas de la Reserva Forestal Central establecida por la Ley 2a de 1959.</t>
  </si>
  <si>
    <t>Objetivo 15: Gestionar sosteniblemente los bosques</t>
  </si>
  <si>
    <t>15.1.1 Superficie forestal en proporción a la superficie total</t>
  </si>
  <si>
    <t>2.   Desarrollar acciones de Restauración y/o rehabilitación de suelos degradados (Área de Intervención Directa e Indirecta)</t>
  </si>
  <si>
    <t>15.2.1 Avances hacia la gestión forestal sostenible</t>
  </si>
  <si>
    <t>Proyecto 3.  Promoción de Sistemas Sostenibles de Producción.</t>
  </si>
  <si>
    <t>1.   Ejecutar acciones el Programa de Sostenibilidad Ambiental del Paisaje Cultural Cafetero en el departamento del Quindío.</t>
  </si>
  <si>
    <t xml:space="preserve">2.   Desarrollar Agendas ambientales sectoriales con sectores productivos del departamento </t>
  </si>
  <si>
    <t>3.  Generar lineamientos para la implementación de sistemas productivos con enfoque agroecológico.</t>
  </si>
  <si>
    <t>12.b Elaborar y aplicar instrumentos para vigilar los efectos en el desarrollo sostenible, a fin de lograr un turismo sostenible que cree puestos de trabajo y promueva la cultura y los productos locales</t>
  </si>
  <si>
    <t xml:space="preserve"> 12.b.1 Número de estrategias o políticas de turismo sostenible y de planes de acción aplicados que incluyen instrumentos de seguimiento y evaluación convenidos </t>
  </si>
  <si>
    <t>5.  Ejecutar el Plan de acción de negocios verdes.</t>
  </si>
  <si>
    <t>6.  Desarrollar acciones para el manejo integral ambiental de sectores turísticos del departamento del Quindío</t>
  </si>
  <si>
    <t>Proyecto 4.  Control y Seguimiento Ambiental al Uso y Aprovechamiento de los Recursos Naturales por parte de los Sectores Productivos.</t>
  </si>
  <si>
    <t>1.  Control y seguimiento ambiental a las licencias ambientales del sector minero.</t>
  </si>
  <si>
    <t>12.2 De aquí a 2030, lograr la gestión sostenible y el uso eficiente de los recursos naturales.</t>
  </si>
  <si>
    <t>3.  Realizar control y seguimiento ambiental a las autorizaciones y/o instrumentos de control y manejo ambiental gestionadas ante la entidad relacionadas con los sectores productivos agropecuarios para la conservación de los suelos</t>
  </si>
  <si>
    <t>Proyecto 5.  Gestión de la Calidad del Aire y del Ruido Ambiental.</t>
  </si>
  <si>
    <t>1.  Adoptar el plan de descontaminación por ruido en el municipio de Armenia.</t>
  </si>
  <si>
    <t>3.9 De aquí a 2030, reducir considerablemente el número de muertes y enfermedades causadas por productos químicos peligrosos y por la polución y contaminación del aire, el agua y el suelo.</t>
  </si>
  <si>
    <t>11.6 De aquí a 2030, reducir el impacto ambiental negativo per cápita de las ciudades, incluso prestando especial atención a la calidad del aire y la gestión de los desechos municipales y de otro tipo</t>
  </si>
  <si>
    <t>3.9.1 Tasa de mortalidad atribuida a la contaminación de los hogares y del aire ambiente</t>
  </si>
  <si>
    <t>11.6.1 Proporción de desechos sólidos urbanos recogidos periódicamente y con una descarga final adecuada respecto del total de desechos sólidos urbanos generados, desglosada por ciudad</t>
  </si>
  <si>
    <t>11.6.2 Niveles medios anuales de partículas finas en suspensión (por ejemplo, PM2.5 y PM10) en las ciudades (ponderados según la población)</t>
  </si>
  <si>
    <t>2.  Realizar seguimiento al Plan de Descontaminación por ruido en el municipio de Armenia</t>
  </si>
  <si>
    <t>4.   Diseñar la red de monitoreo y vigilancia de la calidad del aire para el municipio de Armenia.</t>
  </si>
  <si>
    <t>5.  Elaborar mapas de Ruido Ambiental para municipio de Armenia.</t>
  </si>
  <si>
    <t>6.   Realizar Regulación y Control a generadores de emisiones atmosféricas</t>
  </si>
  <si>
    <t>7. Operar la red de monitoreo de la calidad del aire</t>
  </si>
  <si>
    <t>1.  Acompañar y apoyar técnicamente la ejecución del componente de aprovechamiento de los Planes de Gestión Integral de Residuos Sólidos Municipales, PGIRS acorde a las competencias de las autoridades ambientales.</t>
  </si>
  <si>
    <t>2.   Desarrollar acciones tendientes a la implementación y ejecución de la Política Nacional para la Gestión Integral de Residuos o Desechos Peligrosos en el Departamento del Quindío</t>
  </si>
  <si>
    <t>3.  Realizar el control y seguimiento a la implementación de los componentes de aprovechamiento y disposición final Planes de Gestión Integral de Residuos Sólidos de los municipios, PGIRS y los demás componentes que sean competencia de la Autoridad Ambiental</t>
  </si>
  <si>
    <t>4.  Realizar la regulación, control y seguimiento a los generadores y gestores de los residuos o desechos peligrosos y de Residuos de Aparatos Eléctricos, Electrónicos y Especiales- RAEE del departamento del Quindío en el marco de la gestión integral</t>
  </si>
  <si>
    <t>Programa 2.  CONSERVACIÓN DE LA BIODIVERSIDAD Y SUS SERVICIOS ECOSISTÉMICOS.</t>
  </si>
  <si>
    <t>Proyecto 7.  Conocimiento, Planificación y Manejo de la Biodiversidad.</t>
  </si>
  <si>
    <t>1.  Realizar Estudios de Investigación Científica que permitan conocer la dinámica ecosistémica de las diferentes zonas de vida del Departamento</t>
  </si>
  <si>
    <t>15.5 Adoptar medidas urgentes y significativas para reducir la degradación de los hábitats naturales, detener la pérdida de biodiversidad y, de aquí a 2020, proteger las especies amenazadas y evitar su extinción.</t>
  </si>
  <si>
    <t>15.9 De aquí a 2020, integrar los valores de los ecosistemas y la biodiversidad en la planificación, los procesos de desarrollo, las estrategias de reducción de la pobreza y la contabilidad nacionales y locales</t>
  </si>
  <si>
    <t>15.5.1 Índice de la Lista Roja</t>
  </si>
  <si>
    <t>15.9.1 Avances en el logro de las metas nacionales establecidas de conformidad con la segunda Meta de Aichi para la Diversidad Biológica del Plan Estratégico para la Diversidad Biológica 2011-2020</t>
  </si>
  <si>
    <t>2.   Ejecutar estrategias de conservación para las especies de flora y fauna identificadas y priorizadas.</t>
  </si>
  <si>
    <t>3.   Establecer las medidas de manejo de las especies invasoras con presencia en la jurisdicción del departamento del Quindío</t>
  </si>
  <si>
    <t>4.  Formular, ajustar y actualizar Planes de Manejo de Especies de Flora y Fauna objeto de conservación priorizadas desde el MADS, SIRAP y con distribución en el Departamento (endémicas, con riesgo de extinción por tráfico u otras causas antrópicas).</t>
  </si>
  <si>
    <t xml:space="preserve">8.  Diseñar, planificar e implementar el Proyecto de Biodiverciudades en los centros urbanos del departamento del Quindío. </t>
  </si>
  <si>
    <t>Proyecto 8.  Planificación y Administración de las Áreas Naturales Protegidas y las Estrategias Complementarias de Conservación.</t>
  </si>
  <si>
    <t>1.   Administrar las Áreas Naturales Protegidas Regionales Declaradas en el departamento del Quindío</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</si>
  <si>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</si>
  <si>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15.1.2 Proporción de lugares importantes para la biodiversidad terrestre y del agua dulce incluidos en zonas protegidas, desglosada por tipo de ecosistema</t>
  </si>
  <si>
    <t>15.4.1 Lugares importantes para la biodiversidad de las montañas incluidos en zonas protegidas</t>
  </si>
  <si>
    <t>2.  Implementar acciones para actualizar y dar cumplimiento a los Planes de Manejo de las Áreas de Conservación de propiedad de la Corporación</t>
  </si>
  <si>
    <t>3.   Adelantar cooperación para la ejecución de acciones de las Estrategias Complementarias de Conservación (SIMAP, RNSC, otras) y los sistemas departamental y regional de áreas protegidas (SIDAP y SIRAP) en la jurisdicción correspondiente.</t>
  </si>
  <si>
    <t>4.  Realizar acompañamiento y asesoría técnica para formular el Plan de Manejo de los predios en las áreas priorizadas como de interés estratégico para la conservación de los recursos hídricos.</t>
  </si>
  <si>
    <t>5.  Realizar acompañamiento técnico y seguimiento a los Entes Territoriales en la ejecución de los Planes de Manejo de los predios en las áreas priorizadas como de interés estratégico para la conservación de los recursos hídricos.</t>
  </si>
  <si>
    <t>Proyecto 9.  Planificación, Manejo y conservación de Ecosistemas Estratégicos.</t>
  </si>
  <si>
    <t>1.  Ejecutar acciones de conservación y manejo en ecosistemas estratégicos (páramos y humedales) del departamento del Quindío.</t>
  </si>
  <si>
    <t xml:space="preserve"> 6.6 De aquí a 2020, proteger y restablecer los ecosistemas relacionados con el agua, incluidos los bosques, las montañas, los humedales, los ríos, los acuíferos y los lagos. </t>
  </si>
  <si>
    <t>2.  Formular y ejecutar acciones de restauración ecológica (restauración, rehabilitación y recuperación) de áreas disturbadas del departamento del Quindío, según lineamientos del Plan Nacional de Restauración.</t>
  </si>
  <si>
    <t>Proyecto 10.  Administración, Monitoreo y Seguimiento a los Recursos Flora y Fauna.</t>
  </si>
  <si>
    <t>1.  Ejecutar el programa de Control y seguimiento al tráfico ilegal de fauna silvestre de acuerdo a la Estrategia Nacional de Control al Tráfico Ilegal de Especies de Diversidad Biológica (CIFFIQ – Zona nor occidente).</t>
  </si>
  <si>
    <t>15.7 Adoptar medidas urgentes para poner fin a la caza furtiva y el tráfico de especies protegidas de flora y fauna y abordar tanto la demanda como la oferta de productos ilegales de flora y fauna silvestres.</t>
  </si>
  <si>
    <t xml:space="preserve">15.7.1 Proporción de especímenes de flora y fauna silvestre comercializados procedentes de la caza furtiva o el tráfico ilícito </t>
  </si>
  <si>
    <t>2.  Implementar medidas de control a especies exóticas, invasoras y conflicto en el departamento del Quindío.</t>
  </si>
  <si>
    <t>3.   Ejecutar acciones definidas en la Resolución N° 2064 de 2010 en el post decomiso de fauna silvestre.</t>
  </si>
  <si>
    <t>4.  Regular el aprovechamiento forestal y productos no maderables del bosque en la jurisdicción.</t>
  </si>
  <si>
    <t xml:space="preserve">5.  Realizar el Control, Vigilancia y Seguimiento al uso, manejo y aprovechamiento de la Flora Silvestre en el Departamento. </t>
  </si>
  <si>
    <t>6.  Regular y controlar los permisos de investigación científica en diversidad biológica, licencias ambientales de zoocría, permisos para diferentes tipos de caza de fauna silvestre e implementar tasa compensatoria por caza de fauna silvestre.</t>
  </si>
  <si>
    <t>7.   Implementar la metodología para cuantificar la tasa de deforestación en el departamento del Quindío.</t>
  </si>
  <si>
    <t>8.   Desarrollar acciones técnicas operativas en el Centro Nacional para el Estudio del Bambú-Guadua</t>
  </si>
  <si>
    <t>Programa 3. GESTIÓN INTEGRAL DEL RECURSO HÍDRICO.</t>
  </si>
  <si>
    <t>Proyecto 11.  Planificación y Manejo del Recurso Hídrico.</t>
  </si>
  <si>
    <t>1.  Formular el PORH de la quebrada Buenavista.</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</si>
  <si>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</si>
  <si>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2.  Formular PORH de la quebrada Los Ángeles (articulada CVC).</t>
  </si>
  <si>
    <t>3.  Ejecutar los PORH de los ríos Quindío, Roble y quebrada Buenavista.</t>
  </si>
  <si>
    <t>4.   Actualizar la Reglamentación de Corrientes: río Quindío y río Barbas (articulada CARDER y CVC).</t>
  </si>
  <si>
    <t>5.  Diseñar la red y el programa de monitoreo hidrobiológico y de cantidad y calidad de agua para el Departamento en el marco del POMCA.</t>
  </si>
  <si>
    <t>6.  Actualizar la Evaluación Regional del Agua.</t>
  </si>
  <si>
    <t>Proyecto 12.  Monitoreo y Administración del Recurso Hídrico.</t>
  </si>
  <si>
    <t>6.3.1 Proporción de aguas residuales tratadas de manera adecuada</t>
  </si>
  <si>
    <t>6.3.2 Proporción de masas de agua de buena calidad</t>
  </si>
  <si>
    <t>2. Resolver las solicitudes de permisos de vertimiento de aguas residuales al suelo y/o cuerpos de agua.</t>
  </si>
  <si>
    <t>3.  Realizar Control y Seguimiento a los permisos de vertimiento de aguas residuales al suelo y/o cuerpos de agua.</t>
  </si>
  <si>
    <t>4.  Resolver solicitudes de Concesiones de Agua, Programas de Uso Eficiente y Ahorro del Agua, permisos de prospección y exploración de aguas subterráneas y permisos de ocupación de cauces, lechos y playas.</t>
  </si>
  <si>
    <t>5.  Realizar Control y Seguimiento a Concesiones de Agua, Programas de Uso Eficiente y Ahorro del Agua, permisos de prospección y exploración de aguas subterráneas y permisos de ocupación de cauces, lechos y playas.</t>
  </si>
  <si>
    <t>6.  Implementar el cobro de la Tasa por Utilización del Agua</t>
  </si>
  <si>
    <t>7.  Ejecutar el procedimiento técnico de tasa retributiva por vertimientos al agua</t>
  </si>
  <si>
    <t>8.  Realizar control y seguimiento a los PSMV en el departamento</t>
  </si>
  <si>
    <t>9.  Realizar monitoreo del recurso hídrico subterráneo y red de isotopía</t>
  </si>
  <si>
    <t>10.  Operar la red hidrometeorológica de la Entidad.</t>
  </si>
  <si>
    <t>11.   Operar las redes de monitoreo de vertimientos de aguas residuales y fuentes hídricas</t>
  </si>
  <si>
    <t>12.  Mantener y mejorar la acreditación del laboratorio de aguas de la CRQ</t>
  </si>
  <si>
    <t>Programa 4.  GESTIÓN DE LA INFORMACIÓN Y DEL CONOCIMIENTO.</t>
  </si>
  <si>
    <t>Proyecto 14.  Información y Conocimiento para la Gestión Ambiental.</t>
  </si>
  <si>
    <t>1.   Ejecutar la estrategia de comunicación e información para la gestión ambiental regional.</t>
  </si>
  <si>
    <t>4.  Actualizar el Estado de los Recursos Naturales del Departamento del Quindío</t>
  </si>
  <si>
    <t>6.  Conocer y fomentar el recurso natural bambú - guadua y sus servicios ecosistémicos en el departamento del Quindío.</t>
  </si>
  <si>
    <t xml:space="preserve">7.  Elaborar un estudio para la generación de la línea base ambiental en los centros urbanos del Departamento, en marco de la política nacional de gestión ambiental urbana. </t>
  </si>
  <si>
    <t>Programa 5.  ORDENAMIENTO AMBIENTAL TERRITORIAL.</t>
  </si>
  <si>
    <t>Proyecto 15.  Planificación Ambiental Territorial y Regional.</t>
  </si>
  <si>
    <t xml:space="preserve">1.   Ajustar la zonificación de la Reserva Forestal Central a escala 1:25.000, según lineamientos del MADS </t>
  </si>
  <si>
    <t>2.  Definir la Estructura Ecológica Principal Departamental, de acuerdo con la metodología IDEAM.</t>
  </si>
  <si>
    <t>3.   Establecer la metodología para la definición precisa de los tramos para usos suburbanos sobre vías de primer y segundo orden del Departamento, según reglamentación de la CRQ.</t>
  </si>
  <si>
    <t xml:space="preserve">4.  Apoyar con asesoría técnica y jurídica a los Entes Territoriales y demás actores en Ordenamiento Ambiental Territorial. </t>
  </si>
  <si>
    <t>Programa 6.  GESTIÓN DEL RIEGO Y DEL CAMBIO CLIMÁTICO PARA UN DESARROLLO BAJO EN CARBONO Y RESILIENTE AL CLIMA.</t>
  </si>
  <si>
    <t>Proyecto 17.  Conocimiento del Riesgo en el Departamento del Quindío.</t>
  </si>
  <si>
    <t>1.   Elaborar un protocolo para la incorporación de los resultados de los estudios de amenaza y vulnerabilidad del POMCA en los planes municipales de gestión del riesgo.</t>
  </si>
  <si>
    <t>2.   Adelantar acciones para la generación de conocimiento, frente incendios de la cobertura vegetal o forestales en el departamento del Quindío</t>
  </si>
  <si>
    <t>1.  Ejecutar acciones para la reducción del riesgo a causa de fenómenos hidrometeorológicos</t>
  </si>
  <si>
    <t>1.   Apoyar en la articulación del Plan de Gestión Integral de Cambio Climático Departamental con otros instrumentos de planificación.</t>
  </si>
  <si>
    <t>13.1 Fortalecer la resiliencia y la capacidad de adaptación a los riesgos relacionados con el clima y los desastres naturales en todos los países.</t>
  </si>
  <si>
    <t>13.3 Mejorar la educación, la sensibilización y la capacidad humana e institucional respecto de la mitigación del cambio climático, la adaptación a él, la reducción de sus efectos y la alerta temprana</t>
  </si>
  <si>
    <t>13.1.3 Proporción de gobiernos locales que adoptan y aplican estrategias locales de reducción del riesgo de desastres en consonancia con las estrategias nacionales de reducción del riesgo de desastres</t>
  </si>
  <si>
    <t>13.3.2 Número de países que han comunicado una mayor creación de capacidad institucional, sistémica e individual para implementar actividades de adaptación, mitigación y transferencia de tecnología, y medidas de desarrollo.</t>
  </si>
  <si>
    <t>13.b.1 Número de países menos adelantados y pequeños Estados insulares en desarrollo que reciben apoyo especializado, y cantidad de apoyo, en particular financiero, tecnológico y de creación de capacidad, para los mecanismos de desarrollo de la capacidad de planificación y gestión eficaces en relación con el cambio climático, incluidos los centrados en las mujeres, los jóvenes y las comunidades locales y marginadas.</t>
  </si>
  <si>
    <t>2.  Ejecutar conjuntamente medidas de adaptación y mitigación al cambio climático.</t>
  </si>
  <si>
    <t>4.  Realizar acciones para el cumplimiento de la Política de Gestión Ambiental Urbana</t>
  </si>
  <si>
    <t>Programa 7.  EDUCACIÓN AMBIENTAL.</t>
  </si>
  <si>
    <t>Proyecto 20.  Organización y Participación Social.</t>
  </si>
  <si>
    <t>1.  Realizar acciones coordinadas y concertadas de gestión ambiental con los pueblos y organizaciones indígenas asentadas en el Departamento del Quindío.</t>
  </si>
  <si>
    <t>6.b Apoyar y fortalecer la participación de las comunidades locales en la mejora de la gestión del agua y el saneamiento.</t>
  </si>
  <si>
    <t>6.b.1 Proporción de dependencias administrativas locales que han establecido políticas y procedimientos operacionales para la participación de las comunidades locales en la gestión del agua y el saneamiento.</t>
  </si>
  <si>
    <t>4.  Diseñar la estrategia interinstitucional y comunitaria para el control y vigilancia del uso y manejo de los recursos naturales y el ambiente del departamento del Quindío.</t>
  </si>
  <si>
    <t>5.  Implementar la estrategia interinstitucional y comunitaria para el control y vigilancia del uso y manejo de los recursos naturales y el ambiente del departamento del Quindío.</t>
  </si>
  <si>
    <t>6.  Mejorar las capacidades de los actores participantes de la operación red de alerta temprana en el marco del plan de gestión del riesgo y acciones de adaptación al cambio climático.</t>
  </si>
  <si>
    <t>7.  Implementar encuentros del Consejo de Cuenca de la Ecorregión Eje Cafetero como espacios de participación para la ordenación y manejo de las cuencas en la ecorregión.</t>
  </si>
  <si>
    <t>9.  Realizar encuentros locales y/o regionales para compartir avances y experiencias en gobernanza ambiental en torno al Agua, Cambio Climático, Gestión del Riesgo, Diversidad Biológica, Residuos Sólidos, Soberanía Alimentaria.</t>
  </si>
  <si>
    <t>1.   Formular el Plan Departamental de Educación Ambiental.</t>
  </si>
  <si>
    <t>2.   Ejecutar el Plan Departamental de Educación Ambiental.</t>
  </si>
  <si>
    <t xml:space="preserve">3.   Ejecutar acciones de Educación Ambiental para el Desarrollo Humano (No Formal) como estrategia de incorporación de la Dimensión Ambiental en las diversas actividades del Departamento del Quindío. </t>
  </si>
  <si>
    <t xml:space="preserve">4.  Dinamizar el Comité Técnico Interinstitucional de la Educación Ambiental Regional - CIDEAR, Departamental - CIDEA y los municipales – COMEDAS como estrategias de la Política Nacional de Educación Ambiental. </t>
  </si>
  <si>
    <t xml:space="preserve">5.   Ejecutar acciones de acompañamiento y asesoría a los Proyectos Ambientales Escolares – PRAE y la REDEPRAE del Quindío como estrategia de la Política Nacional de Educación Ambiental. </t>
  </si>
  <si>
    <t xml:space="preserve">6.  Ejecutar la estrategia de formación a los Proyectos Ciudadanos de Educación Ambiental - PROCEDA en el marco de la Política Nacional de Educación Ambiental. </t>
  </si>
  <si>
    <t>7.  Ejecutar las Estrategias de Educación Ambiental en Aire, Ruido, Cambio Climático y Gestión del Riesgo.</t>
  </si>
  <si>
    <t>2. GESTIÓN ADMINISTRATIVA CON EFICIENCIA, CALIDAD, OPORTUNIDAD Y CAPACIDAD PARA SATISFACER NECESIDADES Y EXPECTATIVAS DE LOS USUARIOS</t>
  </si>
  <si>
    <t>Programa 8.  FORTALECIMIENTO DE LA GESTIÓN Y DIRECCIÓN DE LA CORPORACIÓN AUTÓNOMA REGIONAL DEL QUINDÍO.</t>
  </si>
  <si>
    <t>4. Apoyo a la gestión  a  proyectos Ciudadanos y Comunitarios de Educación Ambiental – PROCEDA y Proyectos Escolares de Educación Ambiental - PRAE del departamento y a la REDEPRAE del Quindío.</t>
  </si>
  <si>
    <t>Proyecto 23.  Sistemas de Información y las Telecomunicaciones.</t>
  </si>
  <si>
    <t>2.  Generar información con respecto a Activos de Información y Datos Abiertos</t>
  </si>
  <si>
    <t>3.  Desarrollar Trámites en Línea, VITAL, integración al portal www.gov.co.co</t>
  </si>
  <si>
    <t>4.  Desarrollar un Sistema de Peticiones, Quejas, Reclamos y Sugerencias (PQRS) en línea</t>
  </si>
  <si>
    <t>5.  Ejecutar programa de Mantenimiento preventivo y correctivo de computadores</t>
  </si>
  <si>
    <t>Proyecto 24.  Operación y Mantenimiento del Sistema Institucional de Planeación y Gestión.</t>
  </si>
  <si>
    <t>3. Implementar los Planes de Acción de las Políticas Institucionales de Gestión y Desempeño</t>
  </si>
  <si>
    <t xml:space="preserve">4.  Implementar acciones del Plan Estratégico Institucional y del Plan Institucional de Gestión Ambiental – PIGA. </t>
  </si>
  <si>
    <t>Proyecto 25.  Fortalecimiento de la Gestión Administrativa de la Corporación.</t>
  </si>
  <si>
    <t>1.  Ejecutar la Estrategia de Reacción Inmediata Ambiental.</t>
  </si>
  <si>
    <t>2.  Ejecutar acciones de mejoramiento continuo para la satisfacción al cliente y usuarios de la entidad.</t>
  </si>
  <si>
    <t>5.  Fortalecer la gestión organizacional de la entidad.</t>
  </si>
  <si>
    <t>6.  Garantizar la administración y custodia de la gestión documental de la entidad.</t>
  </si>
  <si>
    <t>8.  Fortalecer el proceso jurídico desde el apoyo de las diferentes instancias misionales de la entidad.</t>
  </si>
  <si>
    <t>9.  Fortalecer los procedimientos financieros de Tasa Retributiva y Tasa por utilización de agua.</t>
  </si>
  <si>
    <t>10.  Implementar acciones para  el mejoramiento del  proceso Sancionatorio Ambiental  y disciplinario de la entidad.</t>
  </si>
  <si>
    <t xml:space="preserve"> Objetivo 15: Gestionar sosteniblemente los bosques, luchar contra la desertificación</t>
  </si>
  <si>
    <t xml:space="preserve"> Objetivo 12.Garantizar modalidades de consumo y producción sostenibles </t>
  </si>
  <si>
    <t>Objetivo 3.  Garantizar una vida sana y promover el bienestar de todos a todas las edades</t>
  </si>
  <si>
    <t>Objetivo 11.  Lograr que las ciudades y los asentamientos humanos sean inclusivos, seguros, resilientes y sostenibles</t>
  </si>
  <si>
    <t>15.9.1 Avances en el logro de las metas nacionales establecidas de conformidad con la segunda Meta de Aichi para la Diversidad Biológica del Plan Estratégico para la Diversidad Biológica 2011-2019</t>
  </si>
  <si>
    <t xml:space="preserve">Objetivo 6.  Garantizar la disponibilidad y la gestión sostenible del agua y el saneamiento para todos </t>
  </si>
  <si>
    <t xml:space="preserve">Objetivo 15:  Gestionar sosteniblemente los bosques, luchar contra la desertificación. </t>
  </si>
  <si>
    <t>Objetivo 6. Garantizar la disponibilidad y la gestión sostenible del agua y el saneamiento para todos</t>
  </si>
  <si>
    <t xml:space="preserve"> 6.6.1 Cambio en la extensión de los ecosistemas relacionados con el agua con el paso del tiempo</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</si>
  <si>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
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</si>
  <si>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Objetivo 13.  Adoptar medidas urgentes para combatir el cambio climático y sus efectos.</t>
  </si>
  <si>
    <t>Proyecto  19.  Ejecución Articulada del Plan Departamental de Adaptación y Mitigación al Cambio Climático.</t>
  </si>
  <si>
    <r>
      <t xml:space="preserve">6.3 De aquí a 2030, </t>
    </r>
    <r>
      <rPr>
        <u/>
        <sz val="8"/>
        <color theme="1"/>
        <rFont val="Arial"/>
        <family val="2"/>
      </rPr>
      <t>mejorar la calidad del agua</t>
    </r>
    <r>
      <rPr>
        <sz val="8"/>
        <color theme="1"/>
        <rFont val="Arial"/>
        <family val="2"/>
      </rPr>
      <t xml:space="preserve">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r>
  </si>
  <si>
    <t>Proyecto  16.  Actualización Cartográfica.</t>
  </si>
  <si>
    <t>3.  Participar en el Nodo Regional Eje Cafetero y en la Comite Intersectorial de Cambio Climático</t>
  </si>
  <si>
    <t>11.  Ejecutar Acciones socioambientales para disminuir la vulnerabilidad por desabastecimiento de agua en los  acueductos municipales y veredales</t>
  </si>
  <si>
    <t>Proyecto  22.  Fortalecimiento del Banco de Programas y Proyecto de la Entidad.</t>
  </si>
  <si>
    <t>1.  Desarrollar  un sistema de acopio y transferencia de información ambiental institucional.</t>
  </si>
  <si>
    <t>2.  Implementar  un sistema de acopio y transferencia de información ambiental institucional.</t>
  </si>
  <si>
    <t>3.   Ejecutar acciones operativas  en el Banco de Programas y Proyectos Ambientales – BPPA CRQ.</t>
  </si>
  <si>
    <t>6. Implementar acciones para el mejoramiento de  la Infraestructura Tecnológica de la Entidad</t>
  </si>
  <si>
    <t>4.  Implementar  acciones para el mejoramiento del proceso  financiero y  la gestión de ingresos.</t>
  </si>
  <si>
    <t>4.   Diseñar y Ejecutar el Plan de turismo de Naturaleza para el Departamento del Quindío, jurisdicción de Áreas de la CRQ</t>
  </si>
  <si>
    <t>2.  Control y seguimiento ambiental a las actividades pecuarias de acuerdo a las guías ambientales</t>
  </si>
  <si>
    <t>3.  Realizar un estudio técnico para el levantamiento de información de línea base del diagnóstico de la Calidad del Aire en el municipio de Armenia</t>
  </si>
  <si>
    <t>Proyecto 6.  Gestión integral de residuos sólidos y peligrosos</t>
  </si>
  <si>
    <t>5.  Ejecutar los Planes de Manejo de las   especies   de   Flora   y Fauna objeto de conservación priorizadas.</t>
  </si>
  <si>
    <t>6.  Definir lineamientos para la formulación de la estrategia de pago por servicios ambientales.</t>
  </si>
  <si>
    <t>7.  Diseñar programas para el acompañamiento técnico en la ejecución de la estrategia de pago por servicios ambientales en el departamento del Quindío.</t>
  </si>
  <si>
    <t>1.  Implementar un programa de formalización de usuarios del recurso hídrico en el departamento del Quindío.</t>
  </si>
  <si>
    <t>Proyecto 13. Financiación de diseños y/u obras de descontaminación de aguas residuales.</t>
  </si>
  <si>
    <t>1. Invertir recursos provenientes del recaudo de la tasa retributiva para financiación de diseños y obras de descontaminación</t>
  </si>
  <si>
    <t>5.  Desarrollar acciones para el fortalecimiento del Centro de Documentación de la corporación como estrategia de gestión ambiental.</t>
  </si>
  <si>
    <t>5.  Fortalecer procesos de participación de la Corporación en la gestión ambiental regional (Ecorregión, POMCA río La Vieja, Paisaje Cultural Cafetero, Mesa Regional de Planificación, RAP Eje Cafetero, etc).</t>
  </si>
  <si>
    <t>Proyecto  18.  Reducción del Riesgo y Manejo de Desastre en el Departamento del Quindío.</t>
  </si>
  <si>
    <t>2.   Asistir técnica y jurídicamente la actualización de las estrategias municipales de respuesta a emergencias, con base en los planes municipales de gestión de riegos de desastres.</t>
  </si>
  <si>
    <t>2.  Realizar acciones coordinadas y concertadas de gestión ambiental con las comunidades negras, afrocolombianas, raizales y palenqueras y población Room, asentadas en el Departamento del Quindío.</t>
  </si>
  <si>
    <t>3.  Ejecutar la estrategia de cultura del Agua y manejo de conflictos en el Departamento del Quindío.</t>
  </si>
  <si>
    <t>8.  Implementar la estrategia de gestores ambientales en los municipios del departamento del Quindío.</t>
  </si>
  <si>
    <t>10.  Implementar la Estrategia CRQ Más Cerca de Ti.</t>
  </si>
  <si>
    <t>Proyecto  21.  Educación Cultura Ambiental.</t>
  </si>
  <si>
    <t>1.  Actualizar de la Página Web con criterios de accesibilidad y usabilidad (ISO NTC 5854)</t>
  </si>
  <si>
    <t>1.  Mantener en operación óptima el sistema institucional de planeación y gestión.</t>
  </si>
  <si>
    <t>2.   Desarrollar procesos de mejoramiento continuo desde la auditoria a procesos misionales de la entidad.</t>
  </si>
  <si>
    <t>3.  Mantener la Infraestructura física de la Entidad</t>
  </si>
  <si>
    <t>7.  Realizar trasferencias al Fondo de Compensación Ambiental.</t>
  </si>
  <si>
    <t>PROYECTO</t>
  </si>
  <si>
    <t>PLAN DE ACCIÓN INSTITUCIONAL CUATRIENAL  2020 – 2023, CRQ  
“Protegiendo el Patrimonio Ambiental y más Cerca del Ciudadano”</t>
  </si>
  <si>
    <t>2.  Diseñar un protocolo que articule las temáticas ambeintales regionales y el seguimiento y evaluación a la gestión ambiental regional</t>
  </si>
  <si>
    <t>3.  Implementar un protocolo que articule las temáticas ambientales regionales y el seguimiento y evaluación a la gestión ambiental regional.</t>
  </si>
  <si>
    <t>12.2.1 Huella material en términos absolutos, huella material per cápita y huella material por PIB</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</si>
  <si>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</si>
  <si>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ARTICULACIÓN DE ACCIÓNES DEL PLAN DE ACCIÓN INSTITUCIONAL 2020-2023 APORTE A LOS ODS</t>
  </si>
  <si>
    <t>7.  Adelantar el acotamiento de las rondas hídricas priorizadas en el Departamento del Quindío.</t>
  </si>
  <si>
    <t>8.  Adelantar acciones para avanzar en el diagnóstico del acuifero del abanico del Quindio, como insumo para la formulación de las medidas de manejo ambiental.</t>
  </si>
  <si>
    <t xml:space="preserve">1.   Generar proceso para la cofinanciación de la elaboración del estudio de coberturas y usos  del suelo a escala 1:25.000 </t>
  </si>
  <si>
    <t>No Programada</t>
  </si>
  <si>
    <t xml:space="preserve">11.3. Para 2030, aumentar la urbanización inclusiva y sostenible y la capacidad para una planificación y gestión participativas, integradas y sostenibles de los asentamientos humanos en todos los países.
11.8. Apoyar los vínculos económicos, sociales y ambientales positivos entre las zonas urbanas, periurbanas y rurales mediante el fortalecimiento de la planificación del desarrollo nacional y regional.
</t>
  </si>
  <si>
    <t>Aporte financiero del PAI a los ODS</t>
  </si>
  <si>
    <t>Objetivo 2: Poner fin al hambre, lograr la seguridad alimentaria y la mejora de la nutrición y promover la agricultura sostenible</t>
  </si>
  <si>
    <t>Objetivo 11: Lograr que las ciudades y los asentamientos humanos sean inclusivos, seguros, resiliente y sostenibles.</t>
  </si>
  <si>
    <t>8. Apoyar los vínculos económicos, sociales y ambientales positivos entre las zonas urbanas, periurbanas y rurales mediante el fortalecimiento de la planificación del desarrollo nacional y regional</t>
  </si>
  <si>
    <t>Proporción de la población que vive en ciudades que implementan planes de desarrollo urbano y regional integrando las proyecciones de población y las necesidades de recursos, por tamaño de la ciudad</t>
  </si>
  <si>
    <t>Objetivo 4: Garantizar una educación inclusiva, equitativa y de calidad y promover oportunidades de aprendizaje durante toda la vida para todos.</t>
  </si>
  <si>
    <t>7. Para 2030, garantizar que todos los alumnos adquieran los conocimientos teóricos y prácticos necesarios para promover el desarrollo sostenible, entre otras cosas mediante la educación para el desarrollo sostenible y la adopción de estilos de vida sostenibles, los derechos humanos, la igualdad entre los géneros, la promoción de una cultura de paz y no violencia, la ciudadanía mundial y la valoración de la diversidad cultural y de la contribución de la cultura al desarrollo sostenible, entre otros medios</t>
  </si>
  <si>
    <t>Porcentaje de escuelas con acceso a: a) electricidad; b) Internet con fines pedagógicos; c) computadoras con fines pedagógicos; d) infraestructura y materiales adaptados a los estudiantes con discapacidad; e) instalaciones de saneamiento básicas segregadas por sexo; y f) instalaciones básicas para lavarse las manos (según las definiciones de Agua, Saneamiento e Higiene para Todos (WASH))</t>
  </si>
  <si>
    <t>OBJETIVO 9: INDUSTRIA, INNOVACIÓN, INFRAESTRUCTURA</t>
  </si>
  <si>
    <t>8. Aumentar de forma significativa el acceso a la tecnología de la información y las comunicaciones y esforzarse por facilitar el acceso universal y asequible a Internet en los países menos adelantados a más tardar en 2020</t>
  </si>
  <si>
    <t>Porcentaje de la población abarcado por una red móvil, desglosado por tecnología</t>
  </si>
  <si>
    <t>APORTE  FINANCIERO  COMPROMETIDO (Por Proyecto) (Vigencia 2023) con corte al 31 octubre</t>
  </si>
  <si>
    <t>APORTE  FINANCIERO  COMPROMETIDO (Por Actividad) (Vigencia 2023) con corte al 31 octubre</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</si>
  <si>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</si>
  <si>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 xml:space="preserve">11,3,1 Cociente entre la tasa de consumo de tierras y la tasa de crecimiento de la población.
11,3,2 Porcentaje de ciudades con una estructura de participación directa de la sociedad civil en la planificación y la gestión urbanas que opera regular y democráticamente.
11.a.1  Proporción de la población que vive en ciudades que implementan planes de desarrollo urbano y regional integrando las proyecciones de población y las necesidades de recursos, por tamaño de la ciudad.
</t>
  </si>
  <si>
    <t>11, 9. Para 2020, aumentar sustancialmente el número de ciudades y asentamientos humanos que adoptan y ponen en marcha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</si>
  <si>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11,b,1 Proporción de los gobiernos locales que adoptan e implementan estrategias locales para la reducción del riesgo de desastres en consonancia con el Marco de Sendai para la Reducción del Riesgo de Desastres 2015-2030</t>
  </si>
  <si>
    <t xml:space="preserve">
11.3. Para 2030, aumentar la urbanización inclusiva y sostenible y la capacidad para una planificación y gestión participativas, integradas y sostenibles de los asentamientos humanos en todos los países.
11.8. Apoyar los vínculos económicos, sociales y ambientales positivos entre las zonas urbanas, periurbanas y rurales mediante el fortalecimiento de la planificación del desarrollo nacional y regional.
</t>
  </si>
  <si>
    <t xml:space="preserve">11.a.1  Proporción de la población que vive en ciudades que implementan planes de desarrollo urbano y regional integrando las proyecciones de población y las necesidades de recursos, por tamaño de la ciudad.
</t>
  </si>
  <si>
    <t>11,b,2 Número de países con estrategias nacionales y locales para la reducción del riesgo de desastres</t>
  </si>
  <si>
    <t xml:space="preserve">13.1 . Fortalecer la resiliencia y la capacidad de adaptación a los riesgos relacionados con el clima y los desastres naturales en todos los países
13.2. Incorporar medidas relativas al cambio climático en las políticas, estrategias y planes nacionales.
13,3. Mejorar la educación, la sensibilización y la capacidad humana e institucional en relación con la mitigación del cambio climático, la adaptación a él, la reducción de sus efectos y la alerta temprana.
</t>
  </si>
  <si>
    <t>13.1.1 Número de países con estrategias nacionales y locales para la reducción del riesgo de desastres
13.2.1 Número de países que han comunicado el establecimiento o la puesta en funcionamiento de una estrategia/plan/política integrada que aumenta su capacidad para adaptarse a los efectos adversos del cambio climático y fomenta la resiliencia al cambio climático de bajas emisiones de gases efecto invernadero de una manera que no amenace la producción de comida (incluyendo un plan nacional de adaptación, contribución determinada a nivel nacional, comunicación nacional, informe bienal de actualización, u otros) .
13.3.1 Número de países que han comunicado el fortalecimiento de la capacidad institucional, sistémica e individual para implementar la adaptación, la mitigación y la transferencia de tecnología, y acciones desarrolladas</t>
  </si>
  <si>
    <t>Objetivo 16: Promover sociedades, justas, pacíficas e inclusivas.</t>
  </si>
  <si>
    <t xml:space="preserve">16.6. Crear instituciones eficaces, responsables y transparentes a todos los niveles
</t>
  </si>
  <si>
    <t xml:space="preserve">16.6.1 Gastos primarios del gobierno como porcentaje del presupuesto aprobado original, desglosados por sector (o por códigos presupuestarios o elementos similares)
16.6.2 Proporción de la población que se siente satisfecha con su última experiencia de los servicios públicos
</t>
  </si>
  <si>
    <t>Total  recursos Comprometidos (con corte al 31 de octubre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</si>
</sst>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5" formatCode="&quot;$&quot;\ #,##0"/>
  </numFmts>
  <fonts count="15" x14ac:knownFonts="1">
    <font>
      <sz val="11"/>
      <color theme="1"/>
      <name val="Calibri"/>
      <family val="2"/>
      <scheme val="minor"/>
    </font>
    <font>
      <b/>
      <sz val="9"/>
      <color theme="1"/>
      <name val="Arial"/>
      <family val="2"/>
    </font>
    <font>
      <b/>
      <sz val="9"/>
      <color rgb="FF000000"/>
      <name val="Arial"/>
      <family val="2"/>
    </font>
    <font>
      <sz val="8"/>
      <name val="Calibri"/>
      <family val="2"/>
      <scheme val="minor"/>
    </font>
    <font>
      <sz val="10"/>
      <color theme="1"/>
      <name val="Arial"/>
      <family val="2"/>
    </font>
    <font>
      <sz val="8"/>
      <color theme="1"/>
      <name val="Arial"/>
      <family val="2"/>
    </font>
    <font>
      <sz val="8"/>
      <color rgb="FF000000"/>
      <name val="Arial"/>
      <family val="2"/>
    </font>
    <font>
      <u/>
      <sz val="8"/>
      <color theme="1"/>
      <name val="Arial"/>
      <family val="2"/>
    </font>
    <font>
      <b/>
      <sz val="10"/>
      <color theme="1"/>
      <name val="Arial"/>
      <family val="2"/>
    </font>
    <font>
      <sz val="8"/>
      <name val="Arial"/>
      <family val="2"/>
    </font>
    <font>
      <sz val="12"/>
      <color rgb="FF000000"/>
      <name val="Arial"/>
      <family val="2"/>
    </font>
    <font>
      <sz val="12"/>
      <color theme="1"/>
      <name val="Arial"/>
      <family val="2"/>
    </font>
    <font>
      <sz val="11"/>
      <color theme="1"/>
      <name val="Calibri"/>
      <family val="2"/>
      <scheme val="minor"/>
    </font>
    <font>
      <sz val="14"/>
      <color theme="1"/>
      <name val="Arial"/>
      <family val="2"/>
    </font>
    <font>
      <u/>
      <sz val="12"/>
      <color rgb="FF0000FF"/>
      <name val="Arial"/>
      <family val="2"/>
    </font>
  </fonts>
  <fills count="9">
    <fill>
      <patternFill patternType="none"/>
    </fill>
    <fill>
      <patternFill patternType="gray125"/>
    </fill>
    <fill>
      <patternFill patternType="solid">
        <fgColor rgb="FFC5E0B3"/>
        <bgColor indexed="64"/>
      </patternFill>
    </fill>
    <fill>
      <patternFill patternType="solid">
        <fgColor rgb="FF8EAADB"/>
        <bgColor indexed="64"/>
      </patternFill>
    </fill>
    <fill>
      <patternFill patternType="solid">
        <fgColor rgb="FFD9E2F3"/>
        <bgColor indexed="64"/>
      </patternFill>
    </fill>
    <fill>
      <patternFill patternType="solid">
        <fgColor theme="0"/>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7" tint="0.59999389629810485"/>
        <bgColor indexed="64"/>
      </patternFill>
    </fill>
  </fills>
  <borders count="12">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s>
  <cellStyleXfs count="2">
    <xf numFmtId="0" fontId="0" fillId="0" borderId="0"/>
    <xf numFmtId="43" fontId="12" fillId="0" borderId="0" applyFont="0" applyFill="0" applyBorder="0" applyAlignment="0" applyProtection="0"/>
  </cellStyleXfs>
  <cellXfs count="63">
    <xf numFmtId="0" fontId="0" fillId="0" borderId="0" xfId="0"/>
    <xf numFmtId="0" fontId="2" fillId="4"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0" borderId="0" xfId="0" applyFont="1" applyAlignment="1">
      <alignment horizontal="justify" vertical="center"/>
    </xf>
    <xf numFmtId="0" fontId="4" fillId="0" borderId="0" xfId="0" applyFont="1" applyAlignment="1">
      <alignment horizontal="justify" vertical="center" wrapText="1"/>
    </xf>
    <xf numFmtId="0" fontId="4" fillId="0" borderId="0" xfId="0" applyFont="1" applyBorder="1" applyAlignment="1">
      <alignment horizontal="justify" vertical="center" wrapText="1"/>
    </xf>
    <xf numFmtId="0" fontId="4" fillId="0" borderId="10" xfId="0" applyFont="1" applyBorder="1" applyAlignment="1">
      <alignment horizontal="justify" vertical="center" wrapText="1"/>
    </xf>
    <xf numFmtId="0" fontId="6" fillId="0" borderId="6"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6" xfId="0" applyFont="1" applyBorder="1" applyAlignment="1">
      <alignment horizontal="justify" vertical="center" wrapText="1"/>
    </xf>
    <xf numFmtId="0" fontId="6" fillId="0" borderId="6" xfId="0" applyFont="1" applyBorder="1" applyAlignment="1">
      <alignment horizontal="justify" vertical="center" wrapText="1"/>
    </xf>
    <xf numFmtId="0" fontId="5" fillId="0" borderId="6"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0" borderId="6" xfId="0" applyFont="1" applyFill="1" applyBorder="1" applyAlignment="1">
      <alignment vertical="center" wrapText="1"/>
    </xf>
    <xf numFmtId="0" fontId="6" fillId="5" borderId="6" xfId="0" applyFont="1" applyFill="1" applyBorder="1" applyAlignment="1">
      <alignment vertical="center" wrapText="1"/>
    </xf>
    <xf numFmtId="165" fontId="10" fillId="0" borderId="6" xfId="0" applyNumberFormat="1" applyFont="1" applyBorder="1" applyAlignment="1">
      <alignment horizontal="center" vertical="center" wrapText="1"/>
    </xf>
    <xf numFmtId="165" fontId="11" fillId="0" borderId="6" xfId="0" applyNumberFormat="1" applyFont="1" applyBorder="1" applyAlignment="1">
      <alignment horizontal="center" vertical="center" wrapText="1"/>
    </xf>
    <xf numFmtId="165" fontId="4" fillId="0" borderId="0" xfId="0" applyNumberFormat="1" applyFont="1" applyAlignment="1">
      <alignment horizontal="center" vertical="center"/>
    </xf>
    <xf numFmtId="0" fontId="2" fillId="2" borderId="0" xfId="0" applyFont="1" applyFill="1" applyBorder="1" applyAlignment="1">
      <alignment horizontal="center" vertical="center" wrapText="1"/>
    </xf>
    <xf numFmtId="165" fontId="10" fillId="0" borderId="6" xfId="0" applyNumberFormat="1" applyFont="1" applyBorder="1" applyAlignment="1">
      <alignment horizontal="center" vertical="center" wrapText="1"/>
    </xf>
    <xf numFmtId="0" fontId="5" fillId="0" borderId="7" xfId="0" applyFont="1" applyBorder="1" applyAlignment="1">
      <alignment horizontal="center" vertical="center" wrapText="1"/>
    </xf>
    <xf numFmtId="165" fontId="2" fillId="8" borderId="6" xfId="0" applyNumberFormat="1" applyFont="1" applyFill="1" applyBorder="1" applyAlignment="1">
      <alignment horizontal="center" vertical="center" wrapText="1"/>
    </xf>
    <xf numFmtId="165" fontId="14" fillId="0" borderId="6" xfId="0" applyNumberFormat="1" applyFont="1" applyBorder="1" applyAlignment="1">
      <alignment horizontal="center" vertical="center" wrapText="1"/>
    </xf>
    <xf numFmtId="0" fontId="11" fillId="6" borderId="6" xfId="0" applyFont="1" applyFill="1" applyBorder="1" applyAlignment="1">
      <alignment horizontal="justify" vertical="center"/>
    </xf>
    <xf numFmtId="165" fontId="13" fillId="6" borderId="6" xfId="0" applyNumberFormat="1" applyFont="1" applyFill="1" applyBorder="1" applyAlignment="1">
      <alignment horizontal="center" vertical="center"/>
    </xf>
    <xf numFmtId="165" fontId="10" fillId="0" borderId="7" xfId="0" applyNumberFormat="1" applyFont="1" applyBorder="1" applyAlignment="1">
      <alignment horizontal="center" vertical="center" wrapText="1"/>
    </xf>
    <xf numFmtId="165" fontId="10" fillId="0" borderId="9" xfId="0" applyNumberFormat="1" applyFont="1" applyBorder="1" applyAlignment="1">
      <alignment horizontal="center" vertical="center" wrapText="1"/>
    </xf>
    <xf numFmtId="165" fontId="10" fillId="0" borderId="8" xfId="0" applyNumberFormat="1" applyFont="1" applyBorder="1" applyAlignment="1">
      <alignment horizontal="center" vertical="center" wrapText="1"/>
    </xf>
    <xf numFmtId="0" fontId="1" fillId="8" borderId="6" xfId="0" applyFont="1" applyFill="1" applyBorder="1" applyAlignment="1">
      <alignment horizontal="center" vertical="center" wrapText="1"/>
    </xf>
    <xf numFmtId="0" fontId="4" fillId="0" borderId="0" xfId="0" applyFont="1" applyBorder="1" applyAlignment="1">
      <alignment horizontal="justify" vertical="center" wrapText="1"/>
    </xf>
    <xf numFmtId="0" fontId="1" fillId="2" borderId="1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6"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5" fillId="0" borderId="6" xfId="0" applyFont="1" applyBorder="1" applyAlignment="1">
      <alignment horizontal="justify" vertical="center" wrapText="1"/>
    </xf>
    <xf numFmtId="0" fontId="2" fillId="3" borderId="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8" fillId="7" borderId="6" xfId="0" applyFont="1" applyFill="1" applyBorder="1" applyAlignment="1">
      <alignment horizontal="center" vertical="center"/>
    </xf>
    <xf numFmtId="0" fontId="6" fillId="0" borderId="6" xfId="0" applyFont="1" applyBorder="1" applyAlignment="1">
      <alignment horizontal="justify" vertical="center" wrapText="1"/>
    </xf>
    <xf numFmtId="0" fontId="5" fillId="0" borderId="6" xfId="0" applyFont="1" applyBorder="1" applyAlignment="1">
      <alignment horizontal="center" vertical="center" wrapText="1"/>
    </xf>
    <xf numFmtId="0" fontId="6" fillId="5" borderId="7"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8" xfId="0" applyFont="1" applyFill="1" applyBorder="1" applyAlignment="1">
      <alignment horizontal="center" vertical="center" wrapText="1"/>
    </xf>
  </cellXfs>
  <cellStyles count="2">
    <cellStyle name="Millares 3" xfId="1"/>
    <cellStyle name="Normal" xfId="0" builtinId="0"/>
  </cellStyles>
  <dxfs count="0"/>
  <tableStyles count="0" defaultTableStyle="TableStyleMedium2" defaultPivotStyle="PivotStyleLight16"/>
  <colors>
    <mruColors>
      <color rgb="FF0000FF"/>
      <color rgb="FF00FF00"/>
      <color rgb="FF64FA76"/>
      <color rgb="FFB1B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571500</xdr:colOff>
      <xdr:row>116</xdr:row>
      <xdr:rowOff>304800</xdr:rowOff>
    </xdr:from>
    <xdr:to>
      <xdr:col>8</xdr:col>
      <xdr:colOff>247650</xdr:colOff>
      <xdr:row>116</xdr:row>
      <xdr:rowOff>304800</xdr:rowOff>
    </xdr:to>
    <xdr:pic>
      <xdr:nvPicPr>
        <xdr:cNvPr id="6" name="Imagen 5">
          <a:extLst>
            <a:ext uri="{FF2B5EF4-FFF2-40B4-BE49-F238E27FC236}">
              <a16:creationId xmlns:a16="http://schemas.microsoft.com/office/drawing/2014/main" id="{F1BC1918-2D82-41D7-B62D-CF3502F7B8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47000" y="99809300"/>
          <a:ext cx="321627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39"/>
  <sheetViews>
    <sheetView tabSelected="1" topLeftCell="B1" zoomScale="70" zoomScaleNormal="70" workbookViewId="0">
      <selection activeCell="D7" sqref="D7"/>
    </sheetView>
  </sheetViews>
  <sheetFormatPr baseColWidth="10" defaultRowHeight="12.75" x14ac:dyDescent="0.25"/>
  <cols>
    <col min="1" max="1" width="15.85546875" style="4" customWidth="1"/>
    <col min="2" max="2" width="19.28515625" style="4" customWidth="1"/>
    <col min="3" max="3" width="16.140625" style="4" customWidth="1"/>
    <col min="4" max="4" width="47.140625" style="4" customWidth="1"/>
    <col min="5" max="5" width="31.85546875" style="4" customWidth="1"/>
    <col min="6" max="6" width="27.5703125" style="25" customWidth="1"/>
    <col min="7" max="7" width="23.85546875" style="4" customWidth="1"/>
    <col min="8" max="8" width="47.42578125" style="4" customWidth="1"/>
    <col min="9" max="9" width="45.5703125" style="4" customWidth="1"/>
    <col min="10" max="10" width="11.42578125" style="4"/>
    <col min="11" max="11" width="11.42578125" style="4" customWidth="1"/>
    <col min="12" max="16384" width="11.42578125" style="4"/>
  </cols>
  <sheetData>
    <row r="2" spans="1:10" ht="37.5" customHeight="1" x14ac:dyDescent="0.25">
      <c r="A2" s="54" t="s">
        <v>227</v>
      </c>
      <c r="B2" s="54"/>
      <c r="C2" s="54"/>
      <c r="D2" s="54"/>
      <c r="E2" s="54"/>
      <c r="F2" s="54"/>
      <c r="G2" s="54"/>
      <c r="H2" s="54"/>
      <c r="I2" s="54"/>
    </row>
    <row r="3" spans="1:10" ht="15" customHeight="1" x14ac:dyDescent="0.25">
      <c r="A3" s="38" t="s">
        <v>222</v>
      </c>
      <c r="B3" s="39"/>
      <c r="C3" s="39"/>
      <c r="D3" s="39"/>
      <c r="E3" s="36" t="s">
        <v>233</v>
      </c>
      <c r="F3" s="36"/>
      <c r="G3" s="50" t="s">
        <v>0</v>
      </c>
      <c r="H3" s="50"/>
      <c r="I3" s="51"/>
      <c r="J3" s="5"/>
    </row>
    <row r="4" spans="1:10" ht="15.75" customHeight="1" thickBot="1" x14ac:dyDescent="0.3">
      <c r="A4" s="40"/>
      <c r="B4" s="41"/>
      <c r="C4" s="41"/>
      <c r="D4" s="41"/>
      <c r="E4" s="36"/>
      <c r="F4" s="36"/>
      <c r="G4" s="52"/>
      <c r="H4" s="52"/>
      <c r="I4" s="53"/>
      <c r="J4" s="5"/>
    </row>
    <row r="5" spans="1:10" ht="54" customHeight="1" x14ac:dyDescent="0.25">
      <c r="A5" s="3" t="s">
        <v>1</v>
      </c>
      <c r="B5" s="2" t="s">
        <v>2</v>
      </c>
      <c r="C5" s="2" t="s">
        <v>221</v>
      </c>
      <c r="D5" s="26" t="s">
        <v>3</v>
      </c>
      <c r="E5" s="29" t="s">
        <v>244</v>
      </c>
      <c r="F5" s="29" t="s">
        <v>245</v>
      </c>
      <c r="G5" s="1" t="s">
        <v>4</v>
      </c>
      <c r="H5" s="1" t="s">
        <v>5</v>
      </c>
      <c r="I5" s="1" t="s">
        <v>6</v>
      </c>
      <c r="J5" s="5"/>
    </row>
    <row r="6" spans="1:10" ht="89.25" customHeight="1" x14ac:dyDescent="0.25">
      <c r="A6" s="43" t="s">
        <v>7</v>
      </c>
      <c r="B6" s="42" t="s">
        <v>8</v>
      </c>
      <c r="C6" s="42" t="s">
        <v>9</v>
      </c>
      <c r="D6" s="13" t="s">
        <v>10</v>
      </c>
      <c r="E6" s="33">
        <f>F7+F9</f>
        <v>18900000</v>
      </c>
      <c r="F6" s="30" t="s">
        <v>231</v>
      </c>
      <c r="G6" s="49" t="s">
        <v>234</v>
      </c>
      <c r="H6" s="55" t="s">
        <v>11</v>
      </c>
      <c r="I6" s="55" t="s">
        <v>15</v>
      </c>
      <c r="J6" s="6"/>
    </row>
    <row r="7" spans="1:10" ht="60" customHeight="1" x14ac:dyDescent="0.25">
      <c r="A7" s="44"/>
      <c r="B7" s="42"/>
      <c r="C7" s="42"/>
      <c r="D7" s="13" t="s">
        <v>16</v>
      </c>
      <c r="E7" s="34"/>
      <c r="F7" s="23">
        <v>9450000</v>
      </c>
      <c r="G7" s="49"/>
      <c r="H7" s="55"/>
      <c r="I7" s="55"/>
      <c r="J7" s="6"/>
    </row>
    <row r="8" spans="1:10" ht="67.5" x14ac:dyDescent="0.25">
      <c r="A8" s="44"/>
      <c r="B8" s="42"/>
      <c r="C8" s="42"/>
      <c r="D8" s="13" t="s">
        <v>18</v>
      </c>
      <c r="E8" s="34"/>
      <c r="F8" s="30" t="s">
        <v>231</v>
      </c>
      <c r="G8" s="43" t="s">
        <v>175</v>
      </c>
      <c r="H8" s="12" t="s">
        <v>12</v>
      </c>
      <c r="I8" s="55" t="s">
        <v>19</v>
      </c>
      <c r="J8" s="37"/>
    </row>
    <row r="9" spans="1:10" ht="56.25" x14ac:dyDescent="0.25">
      <c r="A9" s="44"/>
      <c r="B9" s="42"/>
      <c r="C9" s="42"/>
      <c r="D9" s="13" t="s">
        <v>21</v>
      </c>
      <c r="E9" s="35"/>
      <c r="F9" s="23">
        <v>9450000</v>
      </c>
      <c r="G9" s="44"/>
      <c r="H9" s="12" t="s">
        <v>13</v>
      </c>
      <c r="I9" s="55"/>
      <c r="J9" s="37"/>
    </row>
    <row r="10" spans="1:10" ht="33.75" x14ac:dyDescent="0.25">
      <c r="A10" s="44"/>
      <c r="B10" s="42"/>
      <c r="C10" s="55" t="s">
        <v>22</v>
      </c>
      <c r="D10" s="13" t="s">
        <v>23</v>
      </c>
      <c r="E10" s="33">
        <f>F10+F11</f>
        <v>1943800164</v>
      </c>
      <c r="F10" s="23">
        <v>17570000</v>
      </c>
      <c r="G10" s="49" t="s">
        <v>234</v>
      </c>
      <c r="H10" s="55" t="s">
        <v>11</v>
      </c>
      <c r="I10" s="55" t="s">
        <v>15</v>
      </c>
      <c r="J10" s="6"/>
    </row>
    <row r="11" spans="1:10" ht="43.5" customHeight="1" x14ac:dyDescent="0.25">
      <c r="A11" s="44"/>
      <c r="B11" s="42"/>
      <c r="C11" s="55"/>
      <c r="D11" s="14" t="s">
        <v>26</v>
      </c>
      <c r="E11" s="35"/>
      <c r="F11" s="23">
        <v>1926230164</v>
      </c>
      <c r="G11" s="49"/>
      <c r="H11" s="55"/>
      <c r="I11" s="55"/>
      <c r="J11" s="5"/>
    </row>
    <row r="12" spans="1:10" ht="67.5" x14ac:dyDescent="0.25">
      <c r="A12" s="44"/>
      <c r="B12" s="42"/>
      <c r="C12" s="42" t="s">
        <v>28</v>
      </c>
      <c r="D12" s="13" t="s">
        <v>29</v>
      </c>
      <c r="E12" s="33">
        <f>F12+F13+F15+F16+F17</f>
        <v>120799997</v>
      </c>
      <c r="F12" s="23">
        <v>33600000</v>
      </c>
      <c r="G12" s="43" t="s">
        <v>175</v>
      </c>
      <c r="H12" s="11" t="s">
        <v>12</v>
      </c>
      <c r="I12" s="11" t="s">
        <v>25</v>
      </c>
      <c r="J12" s="6"/>
    </row>
    <row r="13" spans="1:10" ht="56.25" x14ac:dyDescent="0.25">
      <c r="A13" s="44"/>
      <c r="B13" s="42"/>
      <c r="C13" s="42"/>
      <c r="D13" s="13" t="s">
        <v>30</v>
      </c>
      <c r="E13" s="34"/>
      <c r="F13" s="23">
        <v>8400000</v>
      </c>
      <c r="G13" s="44"/>
      <c r="H13" s="11" t="s">
        <v>13</v>
      </c>
      <c r="I13" s="11" t="s">
        <v>27</v>
      </c>
      <c r="J13" s="5"/>
    </row>
    <row r="14" spans="1:10" ht="58.5" customHeight="1" x14ac:dyDescent="0.25">
      <c r="A14" s="44"/>
      <c r="B14" s="42"/>
      <c r="C14" s="42"/>
      <c r="D14" s="13" t="s">
        <v>31</v>
      </c>
      <c r="E14" s="34"/>
      <c r="F14" s="30" t="s">
        <v>231</v>
      </c>
      <c r="G14" s="45"/>
      <c r="H14" s="9" t="s">
        <v>13</v>
      </c>
      <c r="I14" s="9" t="s">
        <v>27</v>
      </c>
      <c r="J14" s="5"/>
    </row>
    <row r="15" spans="1:10" ht="62.25" customHeight="1" x14ac:dyDescent="0.25">
      <c r="A15" s="44"/>
      <c r="B15" s="42"/>
      <c r="C15" s="42"/>
      <c r="D15" s="13" t="s">
        <v>197</v>
      </c>
      <c r="E15" s="34"/>
      <c r="F15" s="23">
        <v>8400000</v>
      </c>
      <c r="G15" s="43" t="s">
        <v>176</v>
      </c>
      <c r="H15" s="43" t="s">
        <v>32</v>
      </c>
      <c r="I15" s="43" t="s">
        <v>33</v>
      </c>
      <c r="J15" s="5"/>
    </row>
    <row r="16" spans="1:10" ht="35.25" customHeight="1" x14ac:dyDescent="0.25">
      <c r="A16" s="44"/>
      <c r="B16" s="42"/>
      <c r="C16" s="42"/>
      <c r="D16" s="13" t="s">
        <v>34</v>
      </c>
      <c r="E16" s="34"/>
      <c r="F16" s="23">
        <v>70399997</v>
      </c>
      <c r="G16" s="44"/>
      <c r="H16" s="44"/>
      <c r="I16" s="44"/>
      <c r="J16" s="5"/>
    </row>
    <row r="17" spans="1:10" ht="39.75" customHeight="1" x14ac:dyDescent="0.25">
      <c r="A17" s="44"/>
      <c r="B17" s="42"/>
      <c r="C17" s="42"/>
      <c r="D17" s="14" t="s">
        <v>35</v>
      </c>
      <c r="E17" s="35"/>
      <c r="F17" s="23">
        <v>0</v>
      </c>
      <c r="G17" s="45"/>
      <c r="H17" s="45"/>
      <c r="I17" s="45"/>
      <c r="J17" s="5"/>
    </row>
    <row r="18" spans="1:10" ht="46.5" customHeight="1" x14ac:dyDescent="0.25">
      <c r="A18" s="44"/>
      <c r="B18" s="42"/>
      <c r="C18" s="42" t="s">
        <v>36</v>
      </c>
      <c r="D18" s="13" t="s">
        <v>37</v>
      </c>
      <c r="E18" s="33">
        <f>F18+F19+F20</f>
        <v>129325000</v>
      </c>
      <c r="F18" s="23">
        <v>54650000</v>
      </c>
      <c r="G18" s="43" t="s">
        <v>176</v>
      </c>
      <c r="H18" s="43" t="s">
        <v>38</v>
      </c>
      <c r="I18" s="43" t="s">
        <v>225</v>
      </c>
      <c r="J18" s="5"/>
    </row>
    <row r="19" spans="1:10" ht="37.5" customHeight="1" x14ac:dyDescent="0.25">
      <c r="A19" s="44"/>
      <c r="B19" s="42"/>
      <c r="C19" s="42"/>
      <c r="D19" s="13" t="s">
        <v>198</v>
      </c>
      <c r="E19" s="34"/>
      <c r="F19" s="23">
        <v>74675000</v>
      </c>
      <c r="G19" s="44"/>
      <c r="H19" s="44"/>
      <c r="I19" s="44"/>
      <c r="J19" s="5"/>
    </row>
    <row r="20" spans="1:10" ht="68.25" customHeight="1" x14ac:dyDescent="0.25">
      <c r="A20" s="44"/>
      <c r="B20" s="42"/>
      <c r="C20" s="42"/>
      <c r="D20" s="14" t="s">
        <v>39</v>
      </c>
      <c r="E20" s="35"/>
      <c r="F20" s="23">
        <v>0</v>
      </c>
      <c r="G20" s="45"/>
      <c r="H20" s="45"/>
      <c r="I20" s="45"/>
      <c r="J20" s="5"/>
    </row>
    <row r="21" spans="1:10" ht="34.5" customHeight="1" x14ac:dyDescent="0.25">
      <c r="A21" s="44"/>
      <c r="B21" s="42"/>
      <c r="C21" s="42" t="s">
        <v>40</v>
      </c>
      <c r="D21" s="13" t="s">
        <v>41</v>
      </c>
      <c r="E21" s="33">
        <f>F22+F25+F26+F27</f>
        <v>61714332</v>
      </c>
      <c r="F21" s="30" t="s">
        <v>231</v>
      </c>
      <c r="G21" s="46" t="s">
        <v>177</v>
      </c>
      <c r="H21" s="46" t="s">
        <v>42</v>
      </c>
      <c r="I21" s="46" t="s">
        <v>44</v>
      </c>
      <c r="J21" s="5"/>
    </row>
    <row r="22" spans="1:10" ht="33" customHeight="1" x14ac:dyDescent="0.25">
      <c r="A22" s="44"/>
      <c r="B22" s="42"/>
      <c r="C22" s="42"/>
      <c r="D22" s="13" t="s">
        <v>47</v>
      </c>
      <c r="E22" s="34"/>
      <c r="F22" s="23">
        <v>5239332</v>
      </c>
      <c r="G22" s="47"/>
      <c r="H22" s="47"/>
      <c r="I22" s="47"/>
      <c r="J22" s="5"/>
    </row>
    <row r="23" spans="1:10" ht="33" customHeight="1" x14ac:dyDescent="0.25">
      <c r="A23" s="44"/>
      <c r="B23" s="42"/>
      <c r="C23" s="42"/>
      <c r="D23" s="13" t="s">
        <v>199</v>
      </c>
      <c r="E23" s="34"/>
      <c r="F23" s="30" t="s">
        <v>231</v>
      </c>
      <c r="G23" s="47"/>
      <c r="H23" s="47"/>
      <c r="I23" s="47"/>
      <c r="J23" s="7"/>
    </row>
    <row r="24" spans="1:10" ht="32.25" customHeight="1" x14ac:dyDescent="0.25">
      <c r="A24" s="44"/>
      <c r="B24" s="42"/>
      <c r="C24" s="42"/>
      <c r="D24" s="13" t="s">
        <v>48</v>
      </c>
      <c r="E24" s="34"/>
      <c r="F24" s="30" t="s">
        <v>231</v>
      </c>
      <c r="G24" s="47"/>
      <c r="H24" s="47"/>
      <c r="I24" s="47"/>
      <c r="J24" s="5"/>
    </row>
    <row r="25" spans="1:10" ht="36.75" customHeight="1" x14ac:dyDescent="0.25">
      <c r="A25" s="44"/>
      <c r="B25" s="42"/>
      <c r="C25" s="42"/>
      <c r="D25" s="13" t="s">
        <v>49</v>
      </c>
      <c r="E25" s="34"/>
      <c r="F25" s="23">
        <v>2972500</v>
      </c>
      <c r="G25" s="47"/>
      <c r="H25" s="47"/>
      <c r="I25" s="47"/>
      <c r="J25" s="5"/>
    </row>
    <row r="26" spans="1:10" ht="47.25" customHeight="1" x14ac:dyDescent="0.25">
      <c r="A26" s="44"/>
      <c r="B26" s="42"/>
      <c r="C26" s="42"/>
      <c r="D26" s="13" t="s">
        <v>50</v>
      </c>
      <c r="E26" s="34"/>
      <c r="F26" s="23">
        <v>41222500</v>
      </c>
      <c r="G26" s="47"/>
      <c r="H26" s="47"/>
      <c r="I26" s="47"/>
      <c r="J26" s="5"/>
    </row>
    <row r="27" spans="1:10" ht="39" customHeight="1" x14ac:dyDescent="0.25">
      <c r="A27" s="44"/>
      <c r="B27" s="42"/>
      <c r="C27" s="42"/>
      <c r="D27" s="14" t="s">
        <v>51</v>
      </c>
      <c r="E27" s="35"/>
      <c r="F27" s="23">
        <v>12280000</v>
      </c>
      <c r="G27" s="48"/>
      <c r="H27" s="48"/>
      <c r="I27" s="48"/>
      <c r="J27" s="5"/>
    </row>
    <row r="28" spans="1:10" ht="67.5" customHeight="1" x14ac:dyDescent="0.25">
      <c r="A28" s="44"/>
      <c r="B28" s="42"/>
      <c r="C28" s="42" t="s">
        <v>200</v>
      </c>
      <c r="D28" s="13" t="s">
        <v>52</v>
      </c>
      <c r="E28" s="33">
        <f>F28+F29+F30+F31</f>
        <v>264556667</v>
      </c>
      <c r="F28" s="23">
        <v>63000000</v>
      </c>
      <c r="G28" s="46" t="s">
        <v>178</v>
      </c>
      <c r="H28" s="46" t="s">
        <v>43</v>
      </c>
      <c r="I28" s="12" t="s">
        <v>45</v>
      </c>
      <c r="J28" s="5"/>
    </row>
    <row r="29" spans="1:10" ht="62.25" customHeight="1" x14ac:dyDescent="0.25">
      <c r="A29" s="44"/>
      <c r="B29" s="42"/>
      <c r="C29" s="42"/>
      <c r="D29" s="13" t="s">
        <v>53</v>
      </c>
      <c r="E29" s="34"/>
      <c r="F29" s="23">
        <v>24150000</v>
      </c>
      <c r="G29" s="47"/>
      <c r="H29" s="47"/>
      <c r="I29" s="8" t="s">
        <v>46</v>
      </c>
      <c r="J29" s="5"/>
    </row>
    <row r="30" spans="1:10" ht="66" customHeight="1" x14ac:dyDescent="0.25">
      <c r="A30" s="44"/>
      <c r="B30" s="42"/>
      <c r="C30" s="42"/>
      <c r="D30" s="13" t="s">
        <v>54</v>
      </c>
      <c r="E30" s="34"/>
      <c r="F30" s="23">
        <v>69203333</v>
      </c>
      <c r="G30" s="47"/>
      <c r="H30" s="47"/>
      <c r="I30" s="43" t="s">
        <v>45</v>
      </c>
      <c r="J30" s="7"/>
    </row>
    <row r="31" spans="1:10" ht="65.25" customHeight="1" x14ac:dyDescent="0.25">
      <c r="A31" s="44"/>
      <c r="B31" s="42"/>
      <c r="C31" s="42"/>
      <c r="D31" s="14" t="s">
        <v>55</v>
      </c>
      <c r="E31" s="35"/>
      <c r="F31" s="23">
        <v>108203334</v>
      </c>
      <c r="G31" s="48"/>
      <c r="H31" s="48"/>
      <c r="I31" s="45"/>
      <c r="J31" s="5"/>
    </row>
    <row r="32" spans="1:10" ht="55.5" customHeight="1" x14ac:dyDescent="0.25">
      <c r="A32" s="44"/>
      <c r="B32" s="42" t="s">
        <v>56</v>
      </c>
      <c r="C32" s="42" t="s">
        <v>57</v>
      </c>
      <c r="D32" s="13" t="s">
        <v>58</v>
      </c>
      <c r="E32" s="33">
        <f>F32+F33+F34+F35+F36+F38+F39</f>
        <v>391816668</v>
      </c>
      <c r="F32" s="23">
        <v>100000000</v>
      </c>
      <c r="G32" s="43" t="s">
        <v>24</v>
      </c>
      <c r="H32" s="43" t="s">
        <v>59</v>
      </c>
      <c r="I32" s="43" t="s">
        <v>61</v>
      </c>
      <c r="J32" s="5"/>
    </row>
    <row r="33" spans="1:10" ht="22.5" x14ac:dyDescent="0.25">
      <c r="A33" s="44"/>
      <c r="B33" s="42"/>
      <c r="C33" s="42"/>
      <c r="D33" s="13" t="s">
        <v>63</v>
      </c>
      <c r="E33" s="34"/>
      <c r="F33" s="23">
        <v>64816000</v>
      </c>
      <c r="G33" s="44"/>
      <c r="H33" s="44"/>
      <c r="I33" s="44"/>
      <c r="J33" s="5"/>
    </row>
    <row r="34" spans="1:10" ht="51" customHeight="1" x14ac:dyDescent="0.25">
      <c r="A34" s="44"/>
      <c r="B34" s="42"/>
      <c r="C34" s="42"/>
      <c r="D34" s="13" t="s">
        <v>64</v>
      </c>
      <c r="E34" s="34"/>
      <c r="F34" s="23">
        <v>37200000</v>
      </c>
      <c r="G34" s="44"/>
      <c r="H34" s="44"/>
      <c r="I34" s="44"/>
      <c r="J34" s="6"/>
    </row>
    <row r="35" spans="1:10" ht="45" x14ac:dyDescent="0.25">
      <c r="A35" s="44"/>
      <c r="B35" s="42"/>
      <c r="C35" s="42"/>
      <c r="D35" s="13" t="s">
        <v>65</v>
      </c>
      <c r="E35" s="34"/>
      <c r="F35" s="23">
        <v>67665999</v>
      </c>
      <c r="G35" s="44"/>
      <c r="H35" s="44"/>
      <c r="I35" s="44"/>
      <c r="J35" s="5"/>
    </row>
    <row r="36" spans="1:10" ht="22.5" x14ac:dyDescent="0.25">
      <c r="A36" s="44"/>
      <c r="B36" s="42"/>
      <c r="C36" s="42"/>
      <c r="D36" s="13" t="s">
        <v>201</v>
      </c>
      <c r="E36" s="34"/>
      <c r="F36" s="23">
        <v>33934669</v>
      </c>
      <c r="G36" s="44"/>
      <c r="H36" s="44"/>
      <c r="I36" s="44"/>
      <c r="J36" s="5"/>
    </row>
    <row r="37" spans="1:10" ht="33" customHeight="1" x14ac:dyDescent="0.25">
      <c r="A37" s="44"/>
      <c r="B37" s="42"/>
      <c r="C37" s="42"/>
      <c r="D37" s="13" t="s">
        <v>202</v>
      </c>
      <c r="E37" s="34"/>
      <c r="F37" s="30" t="s">
        <v>231</v>
      </c>
      <c r="G37" s="44"/>
      <c r="H37" s="44"/>
      <c r="I37" s="44"/>
      <c r="J37" s="5"/>
    </row>
    <row r="38" spans="1:10" ht="33.75" x14ac:dyDescent="0.25">
      <c r="A38" s="44"/>
      <c r="B38" s="42"/>
      <c r="C38" s="42"/>
      <c r="D38" s="13" t="s">
        <v>203</v>
      </c>
      <c r="E38" s="34"/>
      <c r="F38" s="23">
        <v>67200000</v>
      </c>
      <c r="G38" s="44"/>
      <c r="H38" s="44"/>
      <c r="I38" s="44"/>
      <c r="J38" s="5"/>
    </row>
    <row r="39" spans="1:10" ht="38.25" customHeight="1" x14ac:dyDescent="0.25">
      <c r="A39" s="44"/>
      <c r="B39" s="42"/>
      <c r="C39" s="42"/>
      <c r="D39" s="15" t="s">
        <v>66</v>
      </c>
      <c r="E39" s="35"/>
      <c r="F39" s="23">
        <v>21000000</v>
      </c>
      <c r="G39" s="45"/>
      <c r="H39" s="45"/>
      <c r="I39" s="45"/>
      <c r="J39" s="5"/>
    </row>
    <row r="40" spans="1:10" ht="63" customHeight="1" x14ac:dyDescent="0.25">
      <c r="A40" s="44"/>
      <c r="B40" s="42"/>
      <c r="C40" s="42" t="s">
        <v>67</v>
      </c>
      <c r="D40" s="13" t="s">
        <v>68</v>
      </c>
      <c r="E40" s="33">
        <f>F40+F41+F42+F43+F44</f>
        <v>1212861884</v>
      </c>
      <c r="F40" s="23">
        <v>920417934</v>
      </c>
      <c r="G40" s="43" t="s">
        <v>24</v>
      </c>
      <c r="H40" s="11" t="s">
        <v>60</v>
      </c>
      <c r="I40" s="11" t="s">
        <v>179</v>
      </c>
      <c r="J40" s="5"/>
    </row>
    <row r="41" spans="1:10" ht="72" customHeight="1" x14ac:dyDescent="0.25">
      <c r="A41" s="44"/>
      <c r="B41" s="42"/>
      <c r="C41" s="42"/>
      <c r="D41" s="13" t="s">
        <v>72</v>
      </c>
      <c r="E41" s="34"/>
      <c r="F41" s="23">
        <v>175877283</v>
      </c>
      <c r="G41" s="44"/>
      <c r="H41" s="11" t="s">
        <v>60</v>
      </c>
      <c r="I41" s="11" t="s">
        <v>62</v>
      </c>
      <c r="J41" s="5"/>
    </row>
    <row r="42" spans="1:10" ht="75" customHeight="1" x14ac:dyDescent="0.25">
      <c r="A42" s="44"/>
      <c r="B42" s="42"/>
      <c r="C42" s="42"/>
      <c r="D42" s="13" t="s">
        <v>73</v>
      </c>
      <c r="E42" s="34"/>
      <c r="F42" s="23">
        <v>46666667</v>
      </c>
      <c r="G42" s="44"/>
      <c r="H42" s="49" t="s">
        <v>69</v>
      </c>
      <c r="I42" s="11" t="s">
        <v>17</v>
      </c>
      <c r="J42" s="37"/>
    </row>
    <row r="43" spans="1:10" ht="45" x14ac:dyDescent="0.25">
      <c r="A43" s="44"/>
      <c r="B43" s="42"/>
      <c r="C43" s="42"/>
      <c r="D43" s="13" t="s">
        <v>74</v>
      </c>
      <c r="E43" s="34"/>
      <c r="F43" s="23">
        <v>8400000</v>
      </c>
      <c r="G43" s="44"/>
      <c r="H43" s="49"/>
      <c r="I43" s="11" t="s">
        <v>70</v>
      </c>
      <c r="J43" s="37"/>
    </row>
    <row r="44" spans="1:10" ht="45" x14ac:dyDescent="0.25">
      <c r="A44" s="44"/>
      <c r="B44" s="42"/>
      <c r="C44" s="42"/>
      <c r="D44" s="14" t="s">
        <v>75</v>
      </c>
      <c r="E44" s="35"/>
      <c r="F44" s="23">
        <v>61500000</v>
      </c>
      <c r="G44" s="45"/>
      <c r="H44" s="10" t="s">
        <v>14</v>
      </c>
      <c r="I44" s="11" t="s">
        <v>71</v>
      </c>
      <c r="J44" s="37"/>
    </row>
    <row r="45" spans="1:10" ht="56.25" customHeight="1" x14ac:dyDescent="0.25">
      <c r="A45" s="44"/>
      <c r="B45" s="42"/>
      <c r="C45" s="42" t="s">
        <v>76</v>
      </c>
      <c r="D45" s="13" t="s">
        <v>77</v>
      </c>
      <c r="E45" s="33">
        <f>F45+F46</f>
        <v>4441482940</v>
      </c>
      <c r="F45" s="23">
        <v>92083333</v>
      </c>
      <c r="G45" s="43" t="s">
        <v>24</v>
      </c>
      <c r="H45" s="43" t="s">
        <v>14</v>
      </c>
      <c r="I45" s="11" t="s">
        <v>71</v>
      </c>
      <c r="J45" s="5"/>
    </row>
    <row r="46" spans="1:10" ht="45" x14ac:dyDescent="0.25">
      <c r="A46" s="44"/>
      <c r="B46" s="42"/>
      <c r="C46" s="42"/>
      <c r="D46" s="13" t="s">
        <v>79</v>
      </c>
      <c r="E46" s="35"/>
      <c r="F46" s="23">
        <v>4349399607</v>
      </c>
      <c r="G46" s="45"/>
      <c r="H46" s="45"/>
      <c r="I46" s="11" t="s">
        <v>20</v>
      </c>
      <c r="J46" s="5"/>
    </row>
    <row r="47" spans="1:10" ht="45" x14ac:dyDescent="0.25">
      <c r="A47" s="44"/>
      <c r="B47" s="42"/>
      <c r="C47" s="42" t="s">
        <v>80</v>
      </c>
      <c r="D47" s="13" t="s">
        <v>81</v>
      </c>
      <c r="E47" s="33">
        <f>F47+F48+F49+F50+F51+F52+F53+F54</f>
        <v>763489851.5</v>
      </c>
      <c r="F47" s="23">
        <v>160138183.5</v>
      </c>
      <c r="G47" s="43" t="s">
        <v>24</v>
      </c>
      <c r="H47" s="43" t="s">
        <v>14</v>
      </c>
      <c r="I47" s="56" t="s">
        <v>83</v>
      </c>
      <c r="J47" s="5"/>
    </row>
    <row r="48" spans="1:10" ht="35.25" customHeight="1" x14ac:dyDescent="0.25">
      <c r="A48" s="44"/>
      <c r="B48" s="42"/>
      <c r="C48" s="42"/>
      <c r="D48" s="13" t="s">
        <v>84</v>
      </c>
      <c r="E48" s="34"/>
      <c r="F48" s="23">
        <v>21250000</v>
      </c>
      <c r="G48" s="44"/>
      <c r="H48" s="44"/>
      <c r="I48" s="56"/>
      <c r="J48" s="5"/>
    </row>
    <row r="49" spans="1:10" ht="22.5" x14ac:dyDescent="0.25">
      <c r="A49" s="44"/>
      <c r="B49" s="42"/>
      <c r="C49" s="42"/>
      <c r="D49" s="13" t="s">
        <v>85</v>
      </c>
      <c r="E49" s="34"/>
      <c r="F49" s="23">
        <v>147500000</v>
      </c>
      <c r="G49" s="44"/>
      <c r="H49" s="44"/>
      <c r="I49" s="56"/>
      <c r="J49" s="6"/>
    </row>
    <row r="50" spans="1:10" ht="56.25" customHeight="1" x14ac:dyDescent="0.25">
      <c r="A50" s="44"/>
      <c r="B50" s="42"/>
      <c r="C50" s="42"/>
      <c r="D50" s="13" t="s">
        <v>86</v>
      </c>
      <c r="E50" s="34"/>
      <c r="F50" s="23">
        <v>168480834</v>
      </c>
      <c r="G50" s="44"/>
      <c r="H50" s="45"/>
      <c r="I50" s="56"/>
      <c r="J50" s="5"/>
    </row>
    <row r="51" spans="1:10" ht="38.25" customHeight="1" x14ac:dyDescent="0.25">
      <c r="A51" s="44"/>
      <c r="B51" s="42"/>
      <c r="C51" s="42"/>
      <c r="D51" s="13" t="s">
        <v>87</v>
      </c>
      <c r="E51" s="34"/>
      <c r="F51" s="23">
        <v>150370834</v>
      </c>
      <c r="G51" s="44"/>
      <c r="H51" s="43" t="s">
        <v>82</v>
      </c>
      <c r="I51" s="56"/>
      <c r="J51" s="6"/>
    </row>
    <row r="52" spans="1:10" ht="45" x14ac:dyDescent="0.25">
      <c r="A52" s="44"/>
      <c r="B52" s="42"/>
      <c r="C52" s="42"/>
      <c r="D52" s="13" t="s">
        <v>88</v>
      </c>
      <c r="E52" s="34"/>
      <c r="F52" s="23">
        <v>27300000</v>
      </c>
      <c r="G52" s="44"/>
      <c r="H52" s="44"/>
      <c r="I52" s="56"/>
      <c r="J52" s="5"/>
    </row>
    <row r="53" spans="1:10" ht="22.5" x14ac:dyDescent="0.25">
      <c r="A53" s="44"/>
      <c r="B53" s="42"/>
      <c r="C53" s="42"/>
      <c r="D53" s="13" t="s">
        <v>89</v>
      </c>
      <c r="E53" s="34"/>
      <c r="F53" s="23">
        <v>0</v>
      </c>
      <c r="G53" s="44"/>
      <c r="H53" s="44"/>
      <c r="I53" s="56"/>
      <c r="J53" s="5"/>
    </row>
    <row r="54" spans="1:10" ht="22.5" x14ac:dyDescent="0.25">
      <c r="A54" s="44"/>
      <c r="B54" s="42"/>
      <c r="C54" s="42"/>
      <c r="D54" s="14" t="s">
        <v>90</v>
      </c>
      <c r="E54" s="35"/>
      <c r="F54" s="23">
        <v>88450000</v>
      </c>
      <c r="G54" s="45"/>
      <c r="H54" s="45"/>
      <c r="I54" s="56"/>
      <c r="J54" s="5"/>
    </row>
    <row r="55" spans="1:10" ht="15" customHeight="1" x14ac:dyDescent="0.25">
      <c r="A55" s="44"/>
      <c r="B55" s="42" t="s">
        <v>91</v>
      </c>
      <c r="C55" s="42" t="s">
        <v>92</v>
      </c>
      <c r="D55" s="13" t="s">
        <v>93</v>
      </c>
      <c r="E55" s="33">
        <f>F55+F57+F58+F60+F62</f>
        <v>796255378</v>
      </c>
      <c r="F55" s="23">
        <v>272165762</v>
      </c>
      <c r="G55" s="43" t="s">
        <v>182</v>
      </c>
      <c r="H55" s="43" t="s">
        <v>187</v>
      </c>
      <c r="I55" s="56" t="s">
        <v>183</v>
      </c>
      <c r="J55" s="5"/>
    </row>
    <row r="56" spans="1:10" ht="20.25" customHeight="1" x14ac:dyDescent="0.25">
      <c r="A56" s="44"/>
      <c r="B56" s="42"/>
      <c r="C56" s="42"/>
      <c r="D56" s="13" t="s">
        <v>95</v>
      </c>
      <c r="E56" s="34"/>
      <c r="F56" s="30" t="s">
        <v>231</v>
      </c>
      <c r="G56" s="44"/>
      <c r="H56" s="44"/>
      <c r="I56" s="56"/>
      <c r="J56" s="5"/>
    </row>
    <row r="57" spans="1:10" ht="22.5" x14ac:dyDescent="0.25">
      <c r="A57" s="44"/>
      <c r="B57" s="42"/>
      <c r="C57" s="42"/>
      <c r="D57" s="13" t="s">
        <v>96</v>
      </c>
      <c r="E57" s="34"/>
      <c r="F57" s="23">
        <v>149338616</v>
      </c>
      <c r="G57" s="44"/>
      <c r="H57" s="44"/>
      <c r="I57" s="56"/>
      <c r="J57" s="5"/>
    </row>
    <row r="58" spans="1:10" ht="22.5" x14ac:dyDescent="0.25">
      <c r="A58" s="44"/>
      <c r="B58" s="42"/>
      <c r="C58" s="42"/>
      <c r="D58" s="13" t="s">
        <v>97</v>
      </c>
      <c r="E58" s="34"/>
      <c r="F58" s="23">
        <v>0</v>
      </c>
      <c r="G58" s="44"/>
      <c r="H58" s="44"/>
      <c r="I58" s="56"/>
      <c r="J58" s="5"/>
    </row>
    <row r="59" spans="1:10" ht="42" customHeight="1" x14ac:dyDescent="0.25">
      <c r="A59" s="44"/>
      <c r="B59" s="42"/>
      <c r="C59" s="42"/>
      <c r="D59" s="13" t="s">
        <v>98</v>
      </c>
      <c r="E59" s="34"/>
      <c r="F59" s="30" t="s">
        <v>231</v>
      </c>
      <c r="G59" s="44"/>
      <c r="H59" s="44"/>
      <c r="I59" s="56"/>
      <c r="J59" s="6"/>
    </row>
    <row r="60" spans="1:10" ht="27" customHeight="1" x14ac:dyDescent="0.25">
      <c r="A60" s="44"/>
      <c r="B60" s="42"/>
      <c r="C60" s="42"/>
      <c r="D60" s="13" t="s">
        <v>99</v>
      </c>
      <c r="E60" s="34"/>
      <c r="F60" s="23">
        <v>0</v>
      </c>
      <c r="G60" s="44"/>
      <c r="H60" s="44"/>
      <c r="I60" s="56"/>
      <c r="J60" s="5"/>
    </row>
    <row r="61" spans="1:10" ht="22.5" x14ac:dyDescent="0.25">
      <c r="A61" s="44"/>
      <c r="B61" s="42"/>
      <c r="C61" s="42"/>
      <c r="D61" s="14" t="s">
        <v>228</v>
      </c>
      <c r="E61" s="34"/>
      <c r="F61" s="30" t="s">
        <v>231</v>
      </c>
      <c r="G61" s="44"/>
      <c r="H61" s="45"/>
      <c r="I61" s="56"/>
      <c r="J61" s="5"/>
    </row>
    <row r="62" spans="1:10" ht="70.5" customHeight="1" x14ac:dyDescent="0.25">
      <c r="A62" s="44"/>
      <c r="B62" s="42"/>
      <c r="C62" s="42"/>
      <c r="D62" s="14" t="s">
        <v>229</v>
      </c>
      <c r="E62" s="35"/>
      <c r="F62" s="23">
        <v>374751000</v>
      </c>
      <c r="G62" s="45"/>
      <c r="H62" s="10" t="s">
        <v>94</v>
      </c>
      <c r="I62" s="56"/>
      <c r="J62" s="5"/>
    </row>
    <row r="63" spans="1:10" ht="56.25" customHeight="1" x14ac:dyDescent="0.25">
      <c r="A63" s="44"/>
      <c r="B63" s="42"/>
      <c r="C63" s="42" t="s">
        <v>100</v>
      </c>
      <c r="D63" s="13" t="s">
        <v>204</v>
      </c>
      <c r="E63" s="33">
        <f>F63+F64+F65+F66+F67+F68+F69+F70+F71+F72+F73+F74</f>
        <v>1582582140</v>
      </c>
      <c r="F63" s="23">
        <v>27000000</v>
      </c>
      <c r="G63" s="43" t="s">
        <v>182</v>
      </c>
      <c r="H63" s="43" t="s">
        <v>94</v>
      </c>
      <c r="I63" s="56"/>
      <c r="J63" s="5"/>
    </row>
    <row r="64" spans="1:10" ht="22.5" x14ac:dyDescent="0.25">
      <c r="A64" s="44"/>
      <c r="B64" s="42"/>
      <c r="C64" s="42"/>
      <c r="D64" s="13" t="s">
        <v>103</v>
      </c>
      <c r="E64" s="34"/>
      <c r="F64" s="23">
        <v>246085000</v>
      </c>
      <c r="G64" s="44"/>
      <c r="H64" s="45"/>
      <c r="I64" s="56"/>
      <c r="J64" s="5"/>
    </row>
    <row r="65" spans="1:10" ht="54" customHeight="1" x14ac:dyDescent="0.25">
      <c r="A65" s="44"/>
      <c r="B65" s="42"/>
      <c r="C65" s="42"/>
      <c r="D65" s="13" t="s">
        <v>104</v>
      </c>
      <c r="E65" s="34"/>
      <c r="F65" s="23">
        <v>126487500</v>
      </c>
      <c r="G65" s="44"/>
      <c r="H65" s="9" t="s">
        <v>78</v>
      </c>
      <c r="I65" s="56"/>
      <c r="J65" s="5"/>
    </row>
    <row r="66" spans="1:10" ht="82.5" customHeight="1" x14ac:dyDescent="0.25">
      <c r="A66" s="44"/>
      <c r="B66" s="42"/>
      <c r="C66" s="42"/>
      <c r="D66" s="13" t="s">
        <v>105</v>
      </c>
      <c r="E66" s="34"/>
      <c r="F66" s="23">
        <v>55100000</v>
      </c>
      <c r="G66" s="44"/>
      <c r="H66" s="9" t="s">
        <v>94</v>
      </c>
      <c r="I66" s="56"/>
      <c r="J66" s="5"/>
    </row>
    <row r="67" spans="1:10" ht="56.25" customHeight="1" x14ac:dyDescent="0.25">
      <c r="A67" s="44"/>
      <c r="B67" s="42"/>
      <c r="C67" s="42"/>
      <c r="D67" s="13" t="s">
        <v>106</v>
      </c>
      <c r="E67" s="34"/>
      <c r="F67" s="23">
        <v>86062500</v>
      </c>
      <c r="G67" s="44"/>
      <c r="H67" s="43" t="s">
        <v>184</v>
      </c>
      <c r="I67" s="49" t="s">
        <v>101</v>
      </c>
      <c r="J67" s="5"/>
    </row>
    <row r="68" spans="1:10" ht="15" x14ac:dyDescent="0.25">
      <c r="A68" s="44"/>
      <c r="B68" s="42"/>
      <c r="C68" s="42"/>
      <c r="D68" s="13" t="s">
        <v>107</v>
      </c>
      <c r="E68" s="34"/>
      <c r="F68" s="23">
        <v>20775000</v>
      </c>
      <c r="G68" s="44"/>
      <c r="H68" s="44"/>
      <c r="I68" s="49"/>
      <c r="J68" s="5"/>
    </row>
    <row r="69" spans="1:10" ht="22.5" x14ac:dyDescent="0.25">
      <c r="A69" s="44"/>
      <c r="B69" s="42"/>
      <c r="C69" s="42"/>
      <c r="D69" s="13" t="s">
        <v>108</v>
      </c>
      <c r="E69" s="34"/>
      <c r="F69" s="23">
        <v>462949999</v>
      </c>
      <c r="G69" s="44"/>
      <c r="H69" s="44"/>
      <c r="I69" s="43" t="s">
        <v>102</v>
      </c>
      <c r="J69" s="5"/>
    </row>
    <row r="70" spans="1:10" ht="26.25" customHeight="1" x14ac:dyDescent="0.25">
      <c r="A70" s="44"/>
      <c r="B70" s="42"/>
      <c r="C70" s="42"/>
      <c r="D70" s="13" t="s">
        <v>109</v>
      </c>
      <c r="E70" s="34"/>
      <c r="F70" s="23">
        <v>0</v>
      </c>
      <c r="G70" s="44"/>
      <c r="H70" s="44"/>
      <c r="I70" s="44"/>
      <c r="J70" s="5"/>
    </row>
    <row r="71" spans="1:10" ht="22.5" x14ac:dyDescent="0.25">
      <c r="A71" s="44"/>
      <c r="B71" s="42"/>
      <c r="C71" s="42"/>
      <c r="D71" s="13" t="s">
        <v>110</v>
      </c>
      <c r="E71" s="34"/>
      <c r="F71" s="23">
        <v>60111826</v>
      </c>
      <c r="G71" s="44"/>
      <c r="H71" s="44"/>
      <c r="I71" s="44"/>
      <c r="J71" s="5"/>
    </row>
    <row r="72" spans="1:10" ht="15" x14ac:dyDescent="0.25">
      <c r="A72" s="44"/>
      <c r="B72" s="42"/>
      <c r="C72" s="42"/>
      <c r="D72" s="13" t="s">
        <v>111</v>
      </c>
      <c r="E72" s="34"/>
      <c r="F72" s="23">
        <v>96343150</v>
      </c>
      <c r="G72" s="44"/>
      <c r="H72" s="44"/>
      <c r="I72" s="44"/>
      <c r="J72" s="5"/>
    </row>
    <row r="73" spans="1:10" ht="22.5" x14ac:dyDescent="0.25">
      <c r="A73" s="44"/>
      <c r="B73" s="42"/>
      <c r="C73" s="42"/>
      <c r="D73" s="13" t="s">
        <v>112</v>
      </c>
      <c r="E73" s="34"/>
      <c r="F73" s="23">
        <v>341524936</v>
      </c>
      <c r="G73" s="44"/>
      <c r="H73" s="44"/>
      <c r="I73" s="44"/>
      <c r="J73" s="5"/>
    </row>
    <row r="74" spans="1:10" ht="22.5" x14ac:dyDescent="0.25">
      <c r="A74" s="44"/>
      <c r="B74" s="42"/>
      <c r="C74" s="42"/>
      <c r="D74" s="14" t="s">
        <v>113</v>
      </c>
      <c r="E74" s="35"/>
      <c r="F74" s="23">
        <v>60142229</v>
      </c>
      <c r="G74" s="45"/>
      <c r="H74" s="44"/>
      <c r="I74" s="45"/>
      <c r="J74" s="5"/>
    </row>
    <row r="75" spans="1:10" ht="74.25" customHeight="1" x14ac:dyDescent="0.25">
      <c r="A75" s="44"/>
      <c r="B75" s="42"/>
      <c r="C75" s="8" t="s">
        <v>205</v>
      </c>
      <c r="D75" s="14" t="s">
        <v>206</v>
      </c>
      <c r="E75" s="27">
        <f>F75</f>
        <v>4736518449.25</v>
      </c>
      <c r="F75" s="23">
        <v>4736518449.25</v>
      </c>
      <c r="G75" s="28" t="s">
        <v>182</v>
      </c>
      <c r="H75" s="9" t="s">
        <v>246</v>
      </c>
      <c r="I75" s="9" t="s">
        <v>101</v>
      </c>
      <c r="J75" s="5"/>
    </row>
    <row r="76" spans="1:10" ht="45" customHeight="1" x14ac:dyDescent="0.25">
      <c r="A76" s="44"/>
      <c r="B76" s="42" t="s">
        <v>114</v>
      </c>
      <c r="C76" s="42" t="s">
        <v>115</v>
      </c>
      <c r="D76" s="13" t="s">
        <v>116</v>
      </c>
      <c r="E76" s="33">
        <f>F76+F77+F78+F79+F80+F81+F82</f>
        <v>858236900</v>
      </c>
      <c r="F76" s="23">
        <v>758046900</v>
      </c>
      <c r="G76" s="43" t="s">
        <v>181</v>
      </c>
      <c r="H76" s="43" t="s">
        <v>14</v>
      </c>
      <c r="I76" s="43" t="s">
        <v>71</v>
      </c>
      <c r="J76" s="5"/>
    </row>
    <row r="77" spans="1:10" ht="33.75" x14ac:dyDescent="0.25">
      <c r="A77" s="44"/>
      <c r="B77" s="42"/>
      <c r="C77" s="42"/>
      <c r="D77" s="13" t="s">
        <v>223</v>
      </c>
      <c r="E77" s="34"/>
      <c r="F77" s="23">
        <v>0</v>
      </c>
      <c r="G77" s="44"/>
      <c r="H77" s="44"/>
      <c r="I77" s="44"/>
      <c r="J77" s="5"/>
    </row>
    <row r="78" spans="1:10" ht="33.75" x14ac:dyDescent="0.25">
      <c r="A78" s="44"/>
      <c r="B78" s="42"/>
      <c r="C78" s="42"/>
      <c r="D78" s="13" t="s">
        <v>224</v>
      </c>
      <c r="E78" s="34"/>
      <c r="F78" s="23">
        <v>0</v>
      </c>
      <c r="G78" s="44"/>
      <c r="H78" s="44"/>
      <c r="I78" s="45"/>
      <c r="J78" s="5"/>
    </row>
    <row r="79" spans="1:10" ht="33.75" customHeight="1" x14ac:dyDescent="0.25">
      <c r="A79" s="44"/>
      <c r="B79" s="42"/>
      <c r="C79" s="42"/>
      <c r="D79" s="13" t="s">
        <v>117</v>
      </c>
      <c r="E79" s="34"/>
      <c r="F79" s="23">
        <v>4550000</v>
      </c>
      <c r="G79" s="44"/>
      <c r="H79" s="44"/>
      <c r="I79" s="11" t="s">
        <v>20</v>
      </c>
      <c r="J79" s="37"/>
    </row>
    <row r="80" spans="1:10" ht="33.75" x14ac:dyDescent="0.25">
      <c r="A80" s="44"/>
      <c r="B80" s="42"/>
      <c r="C80" s="42"/>
      <c r="D80" s="13" t="s">
        <v>207</v>
      </c>
      <c r="E80" s="34"/>
      <c r="F80" s="23">
        <v>59100000</v>
      </c>
      <c r="G80" s="44"/>
      <c r="H80" s="44"/>
      <c r="I80" s="10" t="s">
        <v>71</v>
      </c>
      <c r="J80" s="37"/>
    </row>
    <row r="81" spans="1:10" ht="51.75" customHeight="1" x14ac:dyDescent="0.25">
      <c r="A81" s="44"/>
      <c r="B81" s="42"/>
      <c r="C81" s="42"/>
      <c r="D81" s="13" t="s">
        <v>118</v>
      </c>
      <c r="E81" s="34"/>
      <c r="F81" s="23">
        <v>36540000</v>
      </c>
      <c r="G81" s="44"/>
      <c r="H81" s="44"/>
      <c r="I81" s="10" t="s">
        <v>20</v>
      </c>
      <c r="J81" s="37"/>
    </row>
    <row r="82" spans="1:10" ht="68.25" customHeight="1" x14ac:dyDescent="0.25">
      <c r="A82" s="44"/>
      <c r="B82" s="42"/>
      <c r="C82" s="42"/>
      <c r="D82" s="16" t="s">
        <v>119</v>
      </c>
      <c r="E82" s="35"/>
      <c r="F82" s="23">
        <v>0</v>
      </c>
      <c r="G82" s="9" t="s">
        <v>235</v>
      </c>
      <c r="H82" s="9" t="s">
        <v>236</v>
      </c>
      <c r="I82" s="9" t="s">
        <v>237</v>
      </c>
      <c r="J82" s="37"/>
    </row>
    <row r="83" spans="1:10" ht="54.75" customHeight="1" x14ac:dyDescent="0.25">
      <c r="A83" s="44"/>
      <c r="B83" s="42" t="s">
        <v>120</v>
      </c>
      <c r="C83" s="42" t="s">
        <v>121</v>
      </c>
      <c r="D83" s="13" t="s">
        <v>122</v>
      </c>
      <c r="E83" s="33">
        <f>F84+F85+F86+F87</f>
        <v>381601667</v>
      </c>
      <c r="F83" s="30" t="s">
        <v>231</v>
      </c>
      <c r="G83" s="43" t="s">
        <v>178</v>
      </c>
      <c r="H83" s="56" t="s">
        <v>232</v>
      </c>
      <c r="I83" s="43" t="s">
        <v>247</v>
      </c>
      <c r="J83" s="37"/>
    </row>
    <row r="84" spans="1:10" ht="33.75" customHeight="1" x14ac:dyDescent="0.25">
      <c r="A84" s="44"/>
      <c r="B84" s="42"/>
      <c r="C84" s="42"/>
      <c r="D84" s="13" t="s">
        <v>123</v>
      </c>
      <c r="E84" s="34"/>
      <c r="F84" s="23">
        <v>1516667</v>
      </c>
      <c r="G84" s="44"/>
      <c r="H84" s="56"/>
      <c r="I84" s="44"/>
      <c r="J84" s="5"/>
    </row>
    <row r="85" spans="1:10" ht="33.75" x14ac:dyDescent="0.25">
      <c r="A85" s="44"/>
      <c r="B85" s="42"/>
      <c r="C85" s="42"/>
      <c r="D85" s="13" t="s">
        <v>124</v>
      </c>
      <c r="E85" s="34"/>
      <c r="F85" s="23">
        <v>16800000</v>
      </c>
      <c r="G85" s="44"/>
      <c r="H85" s="56"/>
      <c r="I85" s="44"/>
      <c r="J85" s="5"/>
    </row>
    <row r="86" spans="1:10" ht="33.75" x14ac:dyDescent="0.25">
      <c r="A86" s="44"/>
      <c r="B86" s="42"/>
      <c r="C86" s="42"/>
      <c r="D86" s="17" t="s">
        <v>125</v>
      </c>
      <c r="E86" s="34"/>
      <c r="F86" s="23">
        <v>363285000</v>
      </c>
      <c r="G86" s="44"/>
      <c r="H86" s="56"/>
      <c r="I86" s="44"/>
      <c r="J86" s="5"/>
    </row>
    <row r="87" spans="1:10" ht="45" x14ac:dyDescent="0.25">
      <c r="A87" s="44"/>
      <c r="B87" s="42"/>
      <c r="C87" s="42"/>
      <c r="D87" s="14" t="s">
        <v>208</v>
      </c>
      <c r="E87" s="35"/>
      <c r="F87" s="23">
        <v>0</v>
      </c>
      <c r="G87" s="44"/>
      <c r="H87" s="43"/>
      <c r="I87" s="44"/>
      <c r="J87" s="5"/>
    </row>
    <row r="88" spans="1:10" ht="108" customHeight="1" x14ac:dyDescent="0.25">
      <c r="A88" s="44"/>
      <c r="B88" s="42"/>
      <c r="C88" s="8" t="s">
        <v>188</v>
      </c>
      <c r="D88" s="14" t="s">
        <v>230</v>
      </c>
      <c r="E88" s="27">
        <f>F88</f>
        <v>0</v>
      </c>
      <c r="F88" s="23">
        <v>0</v>
      </c>
      <c r="G88" s="9" t="s">
        <v>235</v>
      </c>
      <c r="H88" s="9" t="s">
        <v>250</v>
      </c>
      <c r="I88" s="9" t="s">
        <v>251</v>
      </c>
      <c r="J88" s="5"/>
    </row>
    <row r="89" spans="1:10" ht="56.25" customHeight="1" x14ac:dyDescent="0.25">
      <c r="A89" s="44"/>
      <c r="B89" s="42" t="s">
        <v>126</v>
      </c>
      <c r="C89" s="42" t="s">
        <v>127</v>
      </c>
      <c r="D89" s="13" t="s">
        <v>128</v>
      </c>
      <c r="E89" s="33">
        <f>F90</f>
        <v>10800000</v>
      </c>
      <c r="F89" s="30" t="s">
        <v>231</v>
      </c>
      <c r="G89" s="56" t="s">
        <v>235</v>
      </c>
      <c r="H89" s="56" t="s">
        <v>248</v>
      </c>
      <c r="I89" s="56" t="s">
        <v>249</v>
      </c>
      <c r="J89" s="5"/>
    </row>
    <row r="90" spans="1:10" ht="38.25" customHeight="1" x14ac:dyDescent="0.25">
      <c r="A90" s="44"/>
      <c r="B90" s="42"/>
      <c r="C90" s="42"/>
      <c r="D90" s="13" t="s">
        <v>129</v>
      </c>
      <c r="E90" s="35"/>
      <c r="F90" s="23">
        <v>10800000</v>
      </c>
      <c r="G90" s="56"/>
      <c r="H90" s="56"/>
      <c r="I90" s="56"/>
      <c r="J90" s="6"/>
    </row>
    <row r="91" spans="1:10" ht="67.5" customHeight="1" x14ac:dyDescent="0.25">
      <c r="A91" s="44"/>
      <c r="B91" s="42"/>
      <c r="C91" s="42" t="s">
        <v>209</v>
      </c>
      <c r="D91" s="13" t="s">
        <v>130</v>
      </c>
      <c r="E91" s="33">
        <f>F91+F92</f>
        <v>35700000</v>
      </c>
      <c r="F91" s="23">
        <v>34500000</v>
      </c>
      <c r="G91" s="56" t="s">
        <v>235</v>
      </c>
      <c r="H91" s="56" t="s">
        <v>248</v>
      </c>
      <c r="I91" s="56" t="s">
        <v>252</v>
      </c>
      <c r="J91" s="5"/>
    </row>
    <row r="92" spans="1:10" ht="48" customHeight="1" x14ac:dyDescent="0.25">
      <c r="A92" s="44"/>
      <c r="B92" s="42"/>
      <c r="C92" s="42"/>
      <c r="D92" s="13" t="s">
        <v>210</v>
      </c>
      <c r="E92" s="35"/>
      <c r="F92" s="23">
        <v>1200000</v>
      </c>
      <c r="G92" s="56"/>
      <c r="H92" s="56"/>
      <c r="I92" s="56"/>
      <c r="J92" s="5"/>
    </row>
    <row r="93" spans="1:10" ht="90" customHeight="1" x14ac:dyDescent="0.25">
      <c r="A93" s="44"/>
      <c r="B93" s="42"/>
      <c r="C93" s="42" t="s">
        <v>186</v>
      </c>
      <c r="D93" s="13" t="s">
        <v>131</v>
      </c>
      <c r="E93" s="33">
        <f>F93+F94+F95+F96</f>
        <v>38500000</v>
      </c>
      <c r="F93" s="24">
        <v>19320000</v>
      </c>
      <c r="G93" s="56" t="s">
        <v>185</v>
      </c>
      <c r="H93" s="56" t="s">
        <v>253</v>
      </c>
      <c r="I93" s="56" t="s">
        <v>254</v>
      </c>
      <c r="J93" s="5"/>
    </row>
    <row r="94" spans="1:10" ht="22.5" x14ac:dyDescent="0.25">
      <c r="A94" s="44"/>
      <c r="B94" s="42"/>
      <c r="C94" s="42"/>
      <c r="D94" s="13" t="s">
        <v>137</v>
      </c>
      <c r="E94" s="34"/>
      <c r="F94" s="23">
        <v>9286667</v>
      </c>
      <c r="G94" s="56"/>
      <c r="H94" s="56"/>
      <c r="I94" s="56"/>
      <c r="J94" s="5"/>
    </row>
    <row r="95" spans="1:10" ht="38.25" customHeight="1" x14ac:dyDescent="0.25">
      <c r="A95" s="44"/>
      <c r="B95" s="42"/>
      <c r="C95" s="42"/>
      <c r="D95" s="13" t="s">
        <v>189</v>
      </c>
      <c r="E95" s="34"/>
      <c r="F95" s="23">
        <v>9893333</v>
      </c>
      <c r="G95" s="56"/>
      <c r="H95" s="56"/>
      <c r="I95" s="56"/>
      <c r="J95" s="5"/>
    </row>
    <row r="96" spans="1:10" ht="25.5" customHeight="1" x14ac:dyDescent="0.25">
      <c r="A96" s="44"/>
      <c r="B96" s="42"/>
      <c r="C96" s="42"/>
      <c r="D96" s="14" t="s">
        <v>138</v>
      </c>
      <c r="E96" s="35"/>
      <c r="F96" s="23">
        <v>0</v>
      </c>
      <c r="G96" s="56"/>
      <c r="H96" s="56"/>
      <c r="I96" s="56"/>
      <c r="J96" s="6"/>
    </row>
    <row r="97" spans="1:10" ht="75" customHeight="1" x14ac:dyDescent="0.25">
      <c r="A97" s="44"/>
      <c r="B97" s="42" t="s">
        <v>139</v>
      </c>
      <c r="C97" s="42" t="s">
        <v>140</v>
      </c>
      <c r="D97" s="13" t="s">
        <v>141</v>
      </c>
      <c r="E97" s="33">
        <f>F97+F98+F99+F101+F102+F103+F104+F105+F106+F107</f>
        <v>296306641</v>
      </c>
      <c r="F97" s="23">
        <v>49229974</v>
      </c>
      <c r="G97" s="43" t="s">
        <v>185</v>
      </c>
      <c r="H97" s="43" t="s">
        <v>133</v>
      </c>
      <c r="I97" s="43" t="s">
        <v>226</v>
      </c>
      <c r="J97" s="5"/>
    </row>
    <row r="98" spans="1:10" ht="51" customHeight="1" x14ac:dyDescent="0.25">
      <c r="A98" s="44"/>
      <c r="B98" s="42"/>
      <c r="C98" s="42"/>
      <c r="D98" s="13" t="s">
        <v>211</v>
      </c>
      <c r="E98" s="34"/>
      <c r="F98" s="23">
        <v>0</v>
      </c>
      <c r="G98" s="45"/>
      <c r="H98" s="45"/>
      <c r="I98" s="45"/>
      <c r="J98" s="6"/>
    </row>
    <row r="99" spans="1:10" ht="68.25" customHeight="1" x14ac:dyDescent="0.25">
      <c r="A99" s="44"/>
      <c r="B99" s="42"/>
      <c r="C99" s="42"/>
      <c r="D99" s="13" t="s">
        <v>212</v>
      </c>
      <c r="E99" s="34"/>
      <c r="F99" s="23">
        <v>15244647</v>
      </c>
      <c r="G99" s="8" t="s">
        <v>180</v>
      </c>
      <c r="H99" s="9" t="s">
        <v>142</v>
      </c>
      <c r="I99" s="9" t="s">
        <v>143</v>
      </c>
      <c r="J99" s="5"/>
    </row>
    <row r="100" spans="1:10" ht="66.75" customHeight="1" x14ac:dyDescent="0.25">
      <c r="A100" s="44"/>
      <c r="B100" s="42"/>
      <c r="C100" s="42"/>
      <c r="D100" s="13" t="s">
        <v>144</v>
      </c>
      <c r="E100" s="34"/>
      <c r="F100" s="30" t="s">
        <v>231</v>
      </c>
      <c r="G100" s="43" t="s">
        <v>185</v>
      </c>
      <c r="H100" s="11" t="s">
        <v>132</v>
      </c>
      <c r="I100" s="11" t="s">
        <v>134</v>
      </c>
      <c r="J100" s="37"/>
    </row>
    <row r="101" spans="1:10" ht="56.25" customHeight="1" x14ac:dyDescent="0.25">
      <c r="A101" s="44"/>
      <c r="B101" s="42"/>
      <c r="C101" s="42"/>
      <c r="D101" s="13" t="s">
        <v>145</v>
      </c>
      <c r="E101" s="34"/>
      <c r="F101" s="23">
        <v>10360000</v>
      </c>
      <c r="G101" s="44"/>
      <c r="H101" s="43" t="s">
        <v>133</v>
      </c>
      <c r="I101" s="43" t="s">
        <v>135</v>
      </c>
      <c r="J101" s="37"/>
    </row>
    <row r="102" spans="1:10" ht="51" customHeight="1" x14ac:dyDescent="0.25">
      <c r="A102" s="44"/>
      <c r="B102" s="42"/>
      <c r="C102" s="42"/>
      <c r="D102" s="13" t="s">
        <v>146</v>
      </c>
      <c r="E102" s="34"/>
      <c r="F102" s="23">
        <v>0</v>
      </c>
      <c r="G102" s="44"/>
      <c r="H102" s="44"/>
      <c r="I102" s="44"/>
      <c r="J102" s="5"/>
    </row>
    <row r="103" spans="1:10" ht="59.25" customHeight="1" x14ac:dyDescent="0.25">
      <c r="A103" s="44"/>
      <c r="B103" s="42"/>
      <c r="C103" s="42"/>
      <c r="D103" s="13" t="s">
        <v>147</v>
      </c>
      <c r="E103" s="34"/>
      <c r="F103" s="23">
        <v>0</v>
      </c>
      <c r="G103" s="44"/>
      <c r="H103" s="44"/>
      <c r="I103" s="45"/>
      <c r="J103" s="5"/>
    </row>
    <row r="104" spans="1:10" ht="115.5" customHeight="1" x14ac:dyDescent="0.25">
      <c r="A104" s="44"/>
      <c r="B104" s="42"/>
      <c r="C104" s="42"/>
      <c r="D104" s="13" t="s">
        <v>213</v>
      </c>
      <c r="E104" s="34"/>
      <c r="F104" s="23">
        <v>213850000</v>
      </c>
      <c r="G104" s="45"/>
      <c r="H104" s="45"/>
      <c r="I104" s="11" t="s">
        <v>136</v>
      </c>
      <c r="J104" s="5"/>
    </row>
    <row r="105" spans="1:10" ht="56.25" customHeight="1" x14ac:dyDescent="0.25">
      <c r="A105" s="44"/>
      <c r="B105" s="42"/>
      <c r="C105" s="42"/>
      <c r="D105" s="13" t="s">
        <v>148</v>
      </c>
      <c r="E105" s="34"/>
      <c r="F105" s="23">
        <v>7622020</v>
      </c>
      <c r="G105" s="46" t="s">
        <v>180</v>
      </c>
      <c r="H105" s="43" t="s">
        <v>142</v>
      </c>
      <c r="I105" s="43" t="s">
        <v>143</v>
      </c>
      <c r="J105" s="7"/>
    </row>
    <row r="106" spans="1:10" ht="24.75" customHeight="1" x14ac:dyDescent="0.25">
      <c r="A106" s="44"/>
      <c r="B106" s="42"/>
      <c r="C106" s="42"/>
      <c r="D106" s="13" t="s">
        <v>214</v>
      </c>
      <c r="E106" s="34"/>
      <c r="F106" s="23">
        <v>0</v>
      </c>
      <c r="G106" s="47"/>
      <c r="H106" s="44"/>
      <c r="I106" s="44"/>
      <c r="J106" s="5"/>
    </row>
    <row r="107" spans="1:10" ht="41.25" customHeight="1" x14ac:dyDescent="0.25">
      <c r="A107" s="44"/>
      <c r="B107" s="42"/>
      <c r="C107" s="42"/>
      <c r="D107" s="15" t="s">
        <v>190</v>
      </c>
      <c r="E107" s="35"/>
      <c r="F107" s="23">
        <v>0</v>
      </c>
      <c r="G107" s="48"/>
      <c r="H107" s="45"/>
      <c r="I107" s="45"/>
      <c r="J107" s="5"/>
    </row>
    <row r="108" spans="1:10" ht="45" customHeight="1" x14ac:dyDescent="0.25">
      <c r="A108" s="44"/>
      <c r="B108" s="42"/>
      <c r="C108" s="42" t="s">
        <v>215</v>
      </c>
      <c r="D108" s="18" t="s">
        <v>149</v>
      </c>
      <c r="E108" s="33">
        <f>F109+F110+F111+F112+F113+F114</f>
        <v>48960000</v>
      </c>
      <c r="F108" s="30" t="s">
        <v>231</v>
      </c>
      <c r="G108" s="57" t="s">
        <v>238</v>
      </c>
      <c r="H108" s="60" t="s">
        <v>239</v>
      </c>
      <c r="I108" s="60" t="s">
        <v>240</v>
      </c>
      <c r="J108" s="5"/>
    </row>
    <row r="109" spans="1:10" ht="23.25" customHeight="1" x14ac:dyDescent="0.25">
      <c r="A109" s="44"/>
      <c r="B109" s="42"/>
      <c r="C109" s="42"/>
      <c r="D109" s="18" t="s">
        <v>150</v>
      </c>
      <c r="E109" s="34"/>
      <c r="F109" s="23">
        <v>0</v>
      </c>
      <c r="G109" s="58"/>
      <c r="H109" s="61"/>
      <c r="I109" s="61"/>
      <c r="J109" s="5"/>
    </row>
    <row r="110" spans="1:10" ht="53.25" customHeight="1" x14ac:dyDescent="0.25">
      <c r="A110" s="44"/>
      <c r="B110" s="42"/>
      <c r="C110" s="42"/>
      <c r="D110" s="18" t="s">
        <v>151</v>
      </c>
      <c r="E110" s="34"/>
      <c r="F110" s="23">
        <v>0</v>
      </c>
      <c r="G110" s="58"/>
      <c r="H110" s="61"/>
      <c r="I110" s="61"/>
      <c r="J110" s="5"/>
    </row>
    <row r="111" spans="1:10" ht="55.5" customHeight="1" x14ac:dyDescent="0.25">
      <c r="A111" s="44"/>
      <c r="B111" s="42"/>
      <c r="C111" s="42"/>
      <c r="D111" s="18" t="s">
        <v>152</v>
      </c>
      <c r="E111" s="34"/>
      <c r="F111" s="23">
        <v>6300000</v>
      </c>
      <c r="G111" s="58"/>
      <c r="H111" s="61"/>
      <c r="I111" s="61"/>
      <c r="J111" s="5"/>
    </row>
    <row r="112" spans="1:10" ht="52.5" customHeight="1" x14ac:dyDescent="0.25">
      <c r="A112" s="44"/>
      <c r="B112" s="42"/>
      <c r="C112" s="42"/>
      <c r="D112" s="18" t="s">
        <v>153</v>
      </c>
      <c r="E112" s="34"/>
      <c r="F112" s="23">
        <v>6300000</v>
      </c>
      <c r="G112" s="58"/>
      <c r="H112" s="61"/>
      <c r="I112" s="61"/>
      <c r="J112" s="5"/>
    </row>
    <row r="113" spans="1:10" ht="46.5" customHeight="1" x14ac:dyDescent="0.25">
      <c r="A113" s="44"/>
      <c r="B113" s="42"/>
      <c r="C113" s="42"/>
      <c r="D113" s="18" t="s">
        <v>154</v>
      </c>
      <c r="E113" s="34"/>
      <c r="F113" s="23">
        <v>21000000</v>
      </c>
      <c r="G113" s="58"/>
      <c r="H113" s="61"/>
      <c r="I113" s="61"/>
      <c r="J113" s="5"/>
    </row>
    <row r="114" spans="1:10" ht="32.25" customHeight="1" x14ac:dyDescent="0.25">
      <c r="A114" s="45"/>
      <c r="B114" s="42"/>
      <c r="C114" s="42"/>
      <c r="D114" s="19" t="s">
        <v>155</v>
      </c>
      <c r="E114" s="35"/>
      <c r="F114" s="23">
        <v>15360000</v>
      </c>
      <c r="G114" s="59"/>
      <c r="H114" s="62"/>
      <c r="I114" s="62"/>
      <c r="J114" s="5"/>
    </row>
    <row r="115" spans="1:10" ht="51.75" customHeight="1" x14ac:dyDescent="0.25">
      <c r="A115" s="42" t="s">
        <v>156</v>
      </c>
      <c r="B115" s="42" t="s">
        <v>157</v>
      </c>
      <c r="C115" s="42" t="s">
        <v>191</v>
      </c>
      <c r="D115" s="20" t="s">
        <v>192</v>
      </c>
      <c r="E115" s="33">
        <f>F116+F117+F118</f>
        <v>99883333</v>
      </c>
      <c r="F115" s="30" t="s">
        <v>231</v>
      </c>
      <c r="G115" s="46" t="s">
        <v>241</v>
      </c>
      <c r="H115" s="43" t="s">
        <v>242</v>
      </c>
      <c r="I115" s="43" t="s">
        <v>243</v>
      </c>
      <c r="J115" s="5"/>
    </row>
    <row r="116" spans="1:10" ht="128.25" customHeight="1" x14ac:dyDescent="0.25">
      <c r="A116" s="42"/>
      <c r="B116" s="42"/>
      <c r="C116" s="42"/>
      <c r="D116" s="13" t="s">
        <v>193</v>
      </c>
      <c r="E116" s="34"/>
      <c r="F116" s="23">
        <v>0</v>
      </c>
      <c r="G116" s="47"/>
      <c r="H116" s="44"/>
      <c r="I116" s="44"/>
      <c r="J116" s="6"/>
    </row>
    <row r="117" spans="1:10" ht="35.25" customHeight="1" x14ac:dyDescent="0.25">
      <c r="A117" s="42"/>
      <c r="B117" s="42"/>
      <c r="C117" s="42"/>
      <c r="D117" s="13" t="s">
        <v>194</v>
      </c>
      <c r="E117" s="34"/>
      <c r="F117" s="23">
        <v>99883333</v>
      </c>
      <c r="G117" s="47"/>
      <c r="H117" s="44"/>
      <c r="I117" s="44"/>
      <c r="J117" s="5"/>
    </row>
    <row r="118" spans="1:10" ht="45" x14ac:dyDescent="0.25">
      <c r="A118" s="42"/>
      <c r="B118" s="42"/>
      <c r="C118" s="42"/>
      <c r="D118" s="14" t="s">
        <v>158</v>
      </c>
      <c r="E118" s="35"/>
      <c r="F118" s="23">
        <v>0</v>
      </c>
      <c r="G118" s="48"/>
      <c r="H118" s="45"/>
      <c r="I118" s="45"/>
      <c r="J118" s="5"/>
    </row>
    <row r="119" spans="1:10" ht="45" customHeight="1" x14ac:dyDescent="0.25">
      <c r="A119" s="42"/>
      <c r="B119" s="42"/>
      <c r="C119" s="42" t="s">
        <v>159</v>
      </c>
      <c r="D119" s="13" t="s">
        <v>216</v>
      </c>
      <c r="E119" s="33">
        <f>F123+F124</f>
        <v>141495429</v>
      </c>
      <c r="F119" s="30" t="s">
        <v>231</v>
      </c>
      <c r="G119" s="56" t="s">
        <v>241</v>
      </c>
      <c r="H119" s="43" t="s">
        <v>242</v>
      </c>
      <c r="I119" s="43" t="s">
        <v>243</v>
      </c>
      <c r="J119" s="5"/>
    </row>
    <row r="120" spans="1:10" ht="22.5" x14ac:dyDescent="0.25">
      <c r="A120" s="42"/>
      <c r="B120" s="42"/>
      <c r="C120" s="42"/>
      <c r="D120" s="13" t="s">
        <v>160</v>
      </c>
      <c r="E120" s="34"/>
      <c r="F120" s="30" t="s">
        <v>231</v>
      </c>
      <c r="G120" s="56"/>
      <c r="H120" s="44"/>
      <c r="I120" s="44"/>
      <c r="J120" s="5"/>
    </row>
    <row r="121" spans="1:10" ht="33" customHeight="1" x14ac:dyDescent="0.25">
      <c r="A121" s="42"/>
      <c r="B121" s="42"/>
      <c r="C121" s="42"/>
      <c r="D121" s="13" t="s">
        <v>161</v>
      </c>
      <c r="E121" s="34"/>
      <c r="F121" s="30" t="s">
        <v>231</v>
      </c>
      <c r="G121" s="56"/>
      <c r="H121" s="44"/>
      <c r="I121" s="44"/>
      <c r="J121" s="5"/>
    </row>
    <row r="122" spans="1:10" ht="86.25" customHeight="1" x14ac:dyDescent="0.25">
      <c r="A122" s="42"/>
      <c r="B122" s="42"/>
      <c r="C122" s="42"/>
      <c r="D122" s="13" t="s">
        <v>162</v>
      </c>
      <c r="E122" s="34"/>
      <c r="F122" s="30" t="s">
        <v>231</v>
      </c>
      <c r="G122" s="56"/>
      <c r="H122" s="44"/>
      <c r="I122" s="44"/>
      <c r="J122" s="5"/>
    </row>
    <row r="123" spans="1:10" ht="74.25" customHeight="1" x14ac:dyDescent="0.25">
      <c r="A123" s="42"/>
      <c r="B123" s="42"/>
      <c r="C123" s="42"/>
      <c r="D123" s="13" t="s">
        <v>163</v>
      </c>
      <c r="E123" s="34"/>
      <c r="F123" s="23">
        <v>16500000</v>
      </c>
      <c r="G123" s="56"/>
      <c r="H123" s="44"/>
      <c r="I123" s="44"/>
      <c r="J123" s="5"/>
    </row>
    <row r="124" spans="1:10" ht="39.75" customHeight="1" x14ac:dyDescent="0.25">
      <c r="A124" s="42"/>
      <c r="B124" s="42"/>
      <c r="C124" s="42"/>
      <c r="D124" s="15" t="s">
        <v>195</v>
      </c>
      <c r="E124" s="35"/>
      <c r="F124" s="23">
        <v>124995429</v>
      </c>
      <c r="G124" s="56"/>
      <c r="H124" s="45"/>
      <c r="I124" s="45"/>
      <c r="J124" s="5"/>
    </row>
    <row r="125" spans="1:10" ht="67.5" customHeight="1" x14ac:dyDescent="0.25">
      <c r="A125" s="42"/>
      <c r="B125" s="42"/>
      <c r="C125" s="42" t="s">
        <v>164</v>
      </c>
      <c r="D125" s="21" t="s">
        <v>217</v>
      </c>
      <c r="E125" s="33">
        <f>F125+F126+F127+F128</f>
        <v>767418001</v>
      </c>
      <c r="F125" s="23">
        <v>42000000</v>
      </c>
      <c r="G125" s="56"/>
      <c r="H125" s="56"/>
      <c r="I125" s="56"/>
      <c r="J125" s="5"/>
    </row>
    <row r="126" spans="1:10" ht="38.25" customHeight="1" x14ac:dyDescent="0.25">
      <c r="A126" s="42"/>
      <c r="B126" s="42"/>
      <c r="C126" s="42"/>
      <c r="D126" s="21" t="s">
        <v>218</v>
      </c>
      <c r="E126" s="34"/>
      <c r="F126" s="23">
        <v>179100000</v>
      </c>
      <c r="G126" s="56"/>
      <c r="H126" s="56"/>
      <c r="I126" s="56"/>
      <c r="J126" s="5"/>
    </row>
    <row r="127" spans="1:10" ht="25.5" customHeight="1" x14ac:dyDescent="0.25">
      <c r="A127" s="42"/>
      <c r="B127" s="42"/>
      <c r="C127" s="42"/>
      <c r="D127" s="21" t="s">
        <v>165</v>
      </c>
      <c r="E127" s="34"/>
      <c r="F127" s="23">
        <v>546318001</v>
      </c>
      <c r="G127" s="56"/>
      <c r="H127" s="56"/>
      <c r="I127" s="56"/>
      <c r="J127" s="5"/>
    </row>
    <row r="128" spans="1:10" ht="22.5" x14ac:dyDescent="0.25">
      <c r="A128" s="42"/>
      <c r="B128" s="42"/>
      <c r="C128" s="42"/>
      <c r="D128" s="22" t="s">
        <v>166</v>
      </c>
      <c r="E128" s="35"/>
      <c r="F128" s="23">
        <v>0</v>
      </c>
      <c r="G128" s="56"/>
      <c r="H128" s="56"/>
      <c r="I128" s="56"/>
      <c r="J128" s="5"/>
    </row>
    <row r="129" spans="1:10" ht="24.75" customHeight="1" x14ac:dyDescent="0.25">
      <c r="A129" s="42"/>
      <c r="B129" s="42"/>
      <c r="C129" s="46" t="s">
        <v>167</v>
      </c>
      <c r="D129" s="21" t="s">
        <v>168</v>
      </c>
      <c r="E129" s="33">
        <f>F129+F130+F131+F132+F133+F134+F135+F136+F137+F138</f>
        <v>2137595448</v>
      </c>
      <c r="F129" s="23">
        <v>86450000</v>
      </c>
      <c r="G129" s="56" t="s">
        <v>255</v>
      </c>
      <c r="H129" s="56" t="s">
        <v>256</v>
      </c>
      <c r="I129" s="56" t="s">
        <v>257</v>
      </c>
      <c r="J129" s="5"/>
    </row>
    <row r="130" spans="1:10" ht="22.5" x14ac:dyDescent="0.25">
      <c r="A130" s="42"/>
      <c r="B130" s="42"/>
      <c r="C130" s="47"/>
      <c r="D130" s="21" t="s">
        <v>169</v>
      </c>
      <c r="E130" s="34"/>
      <c r="F130" s="23">
        <v>233250000</v>
      </c>
      <c r="G130" s="56"/>
      <c r="H130" s="56"/>
      <c r="I130" s="56"/>
      <c r="J130" s="5"/>
    </row>
    <row r="131" spans="1:10" ht="15" customHeight="1" x14ac:dyDescent="0.25">
      <c r="A131" s="42"/>
      <c r="B131" s="42"/>
      <c r="C131" s="47"/>
      <c r="D131" s="21" t="s">
        <v>219</v>
      </c>
      <c r="E131" s="34"/>
      <c r="F131" s="23">
        <v>64000000</v>
      </c>
      <c r="G131" s="56"/>
      <c r="H131" s="56"/>
      <c r="I131" s="56"/>
      <c r="J131" s="5"/>
    </row>
    <row r="132" spans="1:10" ht="22.5" x14ac:dyDescent="0.25">
      <c r="A132" s="42"/>
      <c r="B132" s="42"/>
      <c r="C132" s="47"/>
      <c r="D132" s="21" t="s">
        <v>196</v>
      </c>
      <c r="E132" s="34"/>
      <c r="F132" s="23">
        <v>210577500</v>
      </c>
      <c r="G132" s="56"/>
      <c r="H132" s="56"/>
      <c r="I132" s="56"/>
      <c r="J132" s="5"/>
    </row>
    <row r="133" spans="1:10" ht="12.75" customHeight="1" x14ac:dyDescent="0.25">
      <c r="A133" s="42"/>
      <c r="B133" s="42"/>
      <c r="C133" s="47"/>
      <c r="D133" s="21" t="s">
        <v>170</v>
      </c>
      <c r="E133" s="34"/>
      <c r="F133" s="23">
        <v>132033333</v>
      </c>
      <c r="G133" s="56"/>
      <c r="H133" s="56"/>
      <c r="I133" s="56"/>
      <c r="J133" s="5"/>
    </row>
    <row r="134" spans="1:10" ht="22.5" x14ac:dyDescent="0.25">
      <c r="A134" s="42"/>
      <c r="B134" s="42"/>
      <c r="C134" s="47"/>
      <c r="D134" s="21" t="s">
        <v>171</v>
      </c>
      <c r="E134" s="34"/>
      <c r="F134" s="23">
        <v>89150000</v>
      </c>
      <c r="G134" s="56"/>
      <c r="H134" s="56"/>
      <c r="I134" s="56"/>
      <c r="J134" s="5"/>
    </row>
    <row r="135" spans="1:10" ht="20.25" customHeight="1" x14ac:dyDescent="0.25">
      <c r="A135" s="42"/>
      <c r="B135" s="42"/>
      <c r="C135" s="47"/>
      <c r="D135" s="21" t="s">
        <v>220</v>
      </c>
      <c r="E135" s="34"/>
      <c r="F135" s="23">
        <v>731298783</v>
      </c>
      <c r="G135" s="56"/>
      <c r="H135" s="56"/>
      <c r="I135" s="56"/>
      <c r="J135" s="5"/>
    </row>
    <row r="136" spans="1:10" ht="22.5" x14ac:dyDescent="0.25">
      <c r="A136" s="42"/>
      <c r="B136" s="42"/>
      <c r="C136" s="47"/>
      <c r="D136" s="21" t="s">
        <v>172</v>
      </c>
      <c r="E136" s="34"/>
      <c r="F136" s="23">
        <v>363535832</v>
      </c>
      <c r="G136" s="56"/>
      <c r="H136" s="56"/>
      <c r="I136" s="56"/>
      <c r="J136" s="5"/>
    </row>
    <row r="137" spans="1:10" ht="25.5" customHeight="1" x14ac:dyDescent="0.25">
      <c r="A137" s="42"/>
      <c r="B137" s="42"/>
      <c r="C137" s="47"/>
      <c r="D137" s="21" t="s">
        <v>173</v>
      </c>
      <c r="E137" s="34"/>
      <c r="F137" s="23">
        <v>0</v>
      </c>
      <c r="G137" s="56"/>
      <c r="H137" s="56"/>
      <c r="I137" s="56"/>
      <c r="J137" s="5"/>
    </row>
    <row r="138" spans="1:10" ht="22.5" x14ac:dyDescent="0.25">
      <c r="A138" s="42"/>
      <c r="B138" s="42"/>
      <c r="C138" s="48"/>
      <c r="D138" s="21" t="s">
        <v>174</v>
      </c>
      <c r="E138" s="35"/>
      <c r="F138" s="23">
        <v>227300000</v>
      </c>
      <c r="G138" s="56"/>
      <c r="H138" s="56"/>
      <c r="I138" s="56"/>
      <c r="J138" s="5"/>
    </row>
    <row r="139" spans="1:10" ht="27.75" customHeight="1" x14ac:dyDescent="0.25">
      <c r="D139" s="31" t="s">
        <v>258</v>
      </c>
      <c r="E139" s="32">
        <f>SUM(E6:E138)</f>
        <v>21280600889.75</v>
      </c>
    </row>
  </sheetData>
  <mergeCells count="144">
    <mergeCell ref="G125:G128"/>
    <mergeCell ref="H125:H128"/>
    <mergeCell ref="I125:I128"/>
    <mergeCell ref="G129:G138"/>
    <mergeCell ref="H129:H138"/>
    <mergeCell ref="I129:I138"/>
    <mergeCell ref="G83:G87"/>
    <mergeCell ref="H83:H87"/>
    <mergeCell ref="I83:I87"/>
    <mergeCell ref="G89:G90"/>
    <mergeCell ref="H89:H90"/>
    <mergeCell ref="I89:I90"/>
    <mergeCell ref="G91:G92"/>
    <mergeCell ref="H91:H92"/>
    <mergeCell ref="I91:I92"/>
    <mergeCell ref="G119:G124"/>
    <mergeCell ref="H119:H124"/>
    <mergeCell ref="I119:I124"/>
    <mergeCell ref="G115:G118"/>
    <mergeCell ref="H115:H118"/>
    <mergeCell ref="I115:I118"/>
    <mergeCell ref="I47:I54"/>
    <mergeCell ref="G93:G96"/>
    <mergeCell ref="H93:H96"/>
    <mergeCell ref="I93:I96"/>
    <mergeCell ref="G97:G98"/>
    <mergeCell ref="H97:H98"/>
    <mergeCell ref="I97:I98"/>
    <mergeCell ref="I105:I107"/>
    <mergeCell ref="G108:G114"/>
    <mergeCell ref="H108:H114"/>
    <mergeCell ref="I108:I114"/>
    <mergeCell ref="H47:H50"/>
    <mergeCell ref="G47:G54"/>
    <mergeCell ref="G55:G62"/>
    <mergeCell ref="I101:I103"/>
    <mergeCell ref="I67:I68"/>
    <mergeCell ref="C108:C114"/>
    <mergeCell ref="C115:C118"/>
    <mergeCell ref="H18:H20"/>
    <mergeCell ref="I18:I20"/>
    <mergeCell ref="G21:G27"/>
    <mergeCell ref="H21:H27"/>
    <mergeCell ref="I21:I27"/>
    <mergeCell ref="I30:I31"/>
    <mergeCell ref="H28:H31"/>
    <mergeCell ref="G28:G31"/>
    <mergeCell ref="I55:I66"/>
    <mergeCell ref="I76:I78"/>
    <mergeCell ref="G76:G81"/>
    <mergeCell ref="H76:H81"/>
    <mergeCell ref="G32:G39"/>
    <mergeCell ref="H32:H39"/>
    <mergeCell ref="I32:I39"/>
    <mergeCell ref="H51:H54"/>
    <mergeCell ref="C76:C82"/>
    <mergeCell ref="C83:C87"/>
    <mergeCell ref="C89:C90"/>
    <mergeCell ref="C91:C92"/>
    <mergeCell ref="C93:C96"/>
    <mergeCell ref="C97:C107"/>
    <mergeCell ref="C47:C54"/>
    <mergeCell ref="C55:C62"/>
    <mergeCell ref="B32:B54"/>
    <mergeCell ref="C63:C74"/>
    <mergeCell ref="B55:B75"/>
    <mergeCell ref="C6:C9"/>
    <mergeCell ref="C10:C11"/>
    <mergeCell ref="C12:C17"/>
    <mergeCell ref="C18:C20"/>
    <mergeCell ref="C21:C27"/>
    <mergeCell ref="C28:C31"/>
    <mergeCell ref="C32:C39"/>
    <mergeCell ref="G18:G20"/>
    <mergeCell ref="G40:G44"/>
    <mergeCell ref="G45:G46"/>
    <mergeCell ref="H45:H46"/>
    <mergeCell ref="H63:H64"/>
    <mergeCell ref="G63:G74"/>
    <mergeCell ref="H67:H74"/>
    <mergeCell ref="I69:I74"/>
    <mergeCell ref="A2:I2"/>
    <mergeCell ref="I6:I7"/>
    <mergeCell ref="I8:I9"/>
    <mergeCell ref="H10:H11"/>
    <mergeCell ref="G6:G7"/>
    <mergeCell ref="H6:H7"/>
    <mergeCell ref="H15:H17"/>
    <mergeCell ref="I15:I17"/>
    <mergeCell ref="G8:G9"/>
    <mergeCell ref="I10:I11"/>
    <mergeCell ref="G10:G11"/>
    <mergeCell ref="G12:G14"/>
    <mergeCell ref="G15:G17"/>
    <mergeCell ref="B6:B31"/>
    <mergeCell ref="C40:C44"/>
    <mergeCell ref="C45:C46"/>
    <mergeCell ref="J8:J9"/>
    <mergeCell ref="A3:D4"/>
    <mergeCell ref="B97:B114"/>
    <mergeCell ref="A115:A138"/>
    <mergeCell ref="B115:B138"/>
    <mergeCell ref="A6:A114"/>
    <mergeCell ref="J100:J101"/>
    <mergeCell ref="G105:G107"/>
    <mergeCell ref="H105:H107"/>
    <mergeCell ref="J79:J80"/>
    <mergeCell ref="J81:J83"/>
    <mergeCell ref="J42:J44"/>
    <mergeCell ref="H42:H43"/>
    <mergeCell ref="B76:B82"/>
    <mergeCell ref="B83:B88"/>
    <mergeCell ref="B89:B96"/>
    <mergeCell ref="H55:H61"/>
    <mergeCell ref="C119:C124"/>
    <mergeCell ref="C125:C128"/>
    <mergeCell ref="C129:C138"/>
    <mergeCell ref="G3:I4"/>
    <mergeCell ref="H101:H104"/>
    <mergeCell ref="G100:G104"/>
    <mergeCell ref="E108:E114"/>
    <mergeCell ref="E115:E118"/>
    <mergeCell ref="E119:E124"/>
    <mergeCell ref="E125:E128"/>
    <mergeCell ref="E129:E138"/>
    <mergeCell ref="E3:F4"/>
    <mergeCell ref="E47:E54"/>
    <mergeCell ref="E55:E62"/>
    <mergeCell ref="E63:E74"/>
    <mergeCell ref="E76:E82"/>
    <mergeCell ref="E83:E87"/>
    <mergeCell ref="E89:E90"/>
    <mergeCell ref="E91:E92"/>
    <mergeCell ref="E93:E96"/>
    <mergeCell ref="E97:E107"/>
    <mergeCell ref="E6:E9"/>
    <mergeCell ref="E10:E11"/>
    <mergeCell ref="E12:E17"/>
    <mergeCell ref="E18:E20"/>
    <mergeCell ref="E21:E27"/>
    <mergeCell ref="E28:E31"/>
    <mergeCell ref="E32:E39"/>
    <mergeCell ref="E40:E44"/>
    <mergeCell ref="E45:E46"/>
  </mergeCells>
  <phoneticPr fontId="3"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A1EF0A6984EB43B1A79B2A4BD2F0EC" ma:contentTypeVersion="2" ma:contentTypeDescription="Create a new document." ma:contentTypeScope="" ma:versionID="ca29dc60c0816befd6ea918458cd51fe">
  <xsd:schema xmlns:xsd="http://www.w3.org/2001/XMLSchema" xmlns:xs="http://www.w3.org/2001/XMLSchema" xmlns:p="http://schemas.microsoft.com/office/2006/metadata/properties" xmlns:ns3="a3d1a76a-ecf4-4b17-b94c-ea4047b2882e" targetNamespace="http://schemas.microsoft.com/office/2006/metadata/properties" ma:root="true" ma:fieldsID="f853b57f02d8d6029d9629fb1f15370c" ns3:_="">
    <xsd:import namespace="a3d1a76a-ecf4-4b17-b94c-ea4047b2882e"/>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d1a76a-ecf4-4b17-b94c-ea4047b288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39CA45-9BA3-4D68-8D7E-C2E409288A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d1a76a-ecf4-4b17-b94c-ea4047b288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55797C-BD52-4F5C-9E33-9D4EC112296B}">
  <ds:schemaRefs>
    <ds:schemaRef ds:uri="http://schemas.microsoft.com/sharepoint/v3/contenttype/forms"/>
  </ds:schemaRefs>
</ds:datastoreItem>
</file>

<file path=customXml/itemProps3.xml><?xml version="1.0" encoding="utf-8"?>
<ds:datastoreItem xmlns:ds="http://schemas.openxmlformats.org/officeDocument/2006/customXml" ds:itemID="{2FF8E4DF-61EF-43DA-B5D7-C649AD970F54}">
  <ds:schemaRefs>
    <ds:schemaRef ds:uri="http://schemas.microsoft.com/office/2006/documentManagement/types"/>
    <ds:schemaRef ds:uri="http://www.w3.org/XML/1998/namespace"/>
    <ds:schemaRef ds:uri="http://schemas.microsoft.com/office/2006/metadata/properties"/>
    <ds:schemaRef ds:uri="http://purl.org/dc/elements/1.1/"/>
    <ds:schemaRef ds:uri="http://purl.org/dc/dcmitype/"/>
    <ds:schemaRef ds:uri="http://schemas.openxmlformats.org/package/2006/metadata/core-properties"/>
    <ds:schemaRef ds:uri="http://schemas.microsoft.com/office/infopath/2007/PartnerControls"/>
    <ds:schemaRef ds:uri="a3d1a76a-ecf4-4b17-b94c-ea4047b2882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PAI - ODS</vt:lpstr>
      <vt:lpstr>'PAI - ODS'!_Hlk94534885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Gustavo Jaramillo Cardona</dc:creator>
  <cp:lastModifiedBy>Javier Gustavo Jaramillo Cardona</cp:lastModifiedBy>
  <dcterms:created xsi:type="dcterms:W3CDTF">2022-01-31T20:19:28Z</dcterms:created>
  <dcterms:modified xsi:type="dcterms:W3CDTF">2023-12-01T11:50:37Z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0x010100AFA1EF0A6984EB43B1A79B2A4BD2F0EC</vt:lpwstr>
  </property>
</Properties>
</file>