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04"/>
  <workbookPr defaultThemeVersion="124226"/>
  <mc:AlternateContent xmlns:mc="http://schemas.openxmlformats.org/markup-compatibility/2006">
    <mc:Choice Requires="x15">
      <x15ac:absPath xmlns:x15ac="http://schemas.microsoft.com/office/spreadsheetml/2010/11/ac" url="C:\Users\cgaviria\Documents\2024\PLAN DE ACCIÓN 2024-2027\DOCUMENTOS FINALES PAI 2024-2027\PARA APROBACIÓN DEL CONSEJO DIRECTIVO\"/>
    </mc:Choice>
  </mc:AlternateContent>
  <xr:revisionPtr revIDLastSave="0" documentId="8_{EB754C00-CF54-4583-8D89-D49D92A88508}" xr6:coauthVersionLast="47" xr6:coauthVersionMax="47" xr10:uidLastSave="{00000000-0000-0000-0000-000000000000}"/>
  <bookViews>
    <workbookView xWindow="0" yWindow="0" windowWidth="24000" windowHeight="9735" firstSheet="3" activeTab="3" xr2:uid="{00000000-000D-0000-FFFF-FFFF00000000}"/>
  </bookViews>
  <sheets>
    <sheet name="PROGR_PROYEC_PONDE" sheetId="2" r:id="rId1"/>
    <sheet name="ALINEACION_CONTROL_METAS" sheetId="4" r:id="rId2"/>
    <sheet name="PONDERACION" sheetId="3" r:id="rId3"/>
    <sheet name="SEGUIMIENTO" sheetId="1" r:id="rId4"/>
    <sheet name="Indicadores de Homologacion" sheetId="6" r:id="rId5"/>
    <sheet name="Tabla Informacion" sheetId="7" r:id="rId6"/>
    <sheet name="armonizacion y articulacion PNA" sheetId="9"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3" i="1" l="1"/>
  <c r="P203" i="1"/>
  <c r="Q203" i="1"/>
  <c r="N203" i="1"/>
  <c r="R206" i="1"/>
  <c r="R207" i="1"/>
  <c r="R208" i="1"/>
  <c r="R209" i="1"/>
  <c r="R210" i="1"/>
  <c r="R205" i="1"/>
  <c r="R203" i="1" s="1"/>
  <c r="O188" i="1"/>
  <c r="P188" i="1"/>
  <c r="Q188" i="1"/>
  <c r="N188" i="1"/>
  <c r="R191" i="1"/>
  <c r="R192" i="1"/>
  <c r="R193" i="1"/>
  <c r="R194" i="1"/>
  <c r="R195" i="1"/>
  <c r="R196" i="1"/>
  <c r="R197" i="1"/>
  <c r="R198" i="1"/>
  <c r="R199" i="1"/>
  <c r="R200" i="1"/>
  <c r="R201" i="1"/>
  <c r="R202" i="1"/>
  <c r="R190" i="1"/>
  <c r="R188" i="1" s="1"/>
  <c r="O181" i="1"/>
  <c r="P181" i="1"/>
  <c r="Q181" i="1"/>
  <c r="N181" i="1"/>
  <c r="R184" i="1"/>
  <c r="R185" i="1"/>
  <c r="R186" i="1"/>
  <c r="R187" i="1"/>
  <c r="R183" i="1"/>
  <c r="R181" i="1" s="1"/>
  <c r="O176" i="1"/>
  <c r="P176" i="1"/>
  <c r="Q176" i="1"/>
  <c r="N176" i="1"/>
  <c r="R179" i="1"/>
  <c r="R180" i="1"/>
  <c r="R178" i="1"/>
  <c r="R176" i="1" s="1"/>
  <c r="O173" i="1"/>
  <c r="P173" i="1"/>
  <c r="Q173" i="1"/>
  <c r="N173" i="1"/>
  <c r="R175" i="1"/>
  <c r="R173" i="1" s="1"/>
  <c r="O163" i="1"/>
  <c r="P163" i="1"/>
  <c r="Q163" i="1"/>
  <c r="N163" i="1"/>
  <c r="R166" i="1"/>
  <c r="R167" i="1"/>
  <c r="R168" i="1"/>
  <c r="R169" i="1"/>
  <c r="R170" i="1"/>
  <c r="R171" i="1"/>
  <c r="R172" i="1"/>
  <c r="R165" i="1"/>
  <c r="R163" i="1" s="1"/>
  <c r="O155" i="1"/>
  <c r="P155" i="1"/>
  <c r="Q155" i="1"/>
  <c r="N155" i="1"/>
  <c r="R158" i="1"/>
  <c r="R159" i="1"/>
  <c r="R160" i="1"/>
  <c r="R157" i="1"/>
  <c r="R155" i="1" s="1"/>
  <c r="O145" i="1"/>
  <c r="P145" i="1"/>
  <c r="Q145" i="1"/>
  <c r="N145" i="1"/>
  <c r="R148" i="1"/>
  <c r="R149" i="1"/>
  <c r="R150" i="1"/>
  <c r="R151" i="1"/>
  <c r="R152" i="1"/>
  <c r="R153" i="1"/>
  <c r="R154" i="1"/>
  <c r="R147" i="1"/>
  <c r="R145" i="1" s="1"/>
  <c r="O138" i="1"/>
  <c r="P138" i="1"/>
  <c r="Q138" i="1"/>
  <c r="N138" i="1"/>
  <c r="R141" i="1"/>
  <c r="R142" i="1"/>
  <c r="R143" i="1"/>
  <c r="R140" i="1"/>
  <c r="R138" i="1" s="1"/>
  <c r="O132" i="1"/>
  <c r="P132" i="1"/>
  <c r="Q132" i="1"/>
  <c r="N132" i="1"/>
  <c r="R135" i="1"/>
  <c r="R136" i="1"/>
  <c r="R137" i="1"/>
  <c r="R134" i="1"/>
  <c r="R132" i="1" s="1"/>
  <c r="O127" i="1"/>
  <c r="P127" i="1"/>
  <c r="Q127" i="1"/>
  <c r="N127" i="1"/>
  <c r="R130" i="1"/>
  <c r="R131" i="1"/>
  <c r="R129" i="1"/>
  <c r="R127" i="1" s="1"/>
  <c r="O122" i="1"/>
  <c r="P122" i="1"/>
  <c r="Q122" i="1"/>
  <c r="N122" i="1"/>
  <c r="R125" i="1"/>
  <c r="R124" i="1"/>
  <c r="R122" i="1" s="1"/>
  <c r="N106" i="1"/>
  <c r="O106" i="1"/>
  <c r="P106" i="1"/>
  <c r="Q106" i="1"/>
  <c r="R109" i="1"/>
  <c r="R110" i="1"/>
  <c r="R111" i="1"/>
  <c r="R112" i="1"/>
  <c r="R113" i="1"/>
  <c r="R114" i="1"/>
  <c r="R115" i="1"/>
  <c r="R116" i="1"/>
  <c r="R117" i="1"/>
  <c r="R118" i="1"/>
  <c r="R119" i="1"/>
  <c r="R120" i="1"/>
  <c r="R121" i="1"/>
  <c r="R108" i="1"/>
  <c r="R106" i="1" s="1"/>
  <c r="O97" i="1"/>
  <c r="P97" i="1"/>
  <c r="Q97" i="1"/>
  <c r="N97" i="1"/>
  <c r="R100" i="1"/>
  <c r="R101" i="1"/>
  <c r="R102" i="1"/>
  <c r="R103" i="1"/>
  <c r="R104" i="1"/>
  <c r="R105" i="1"/>
  <c r="R99" i="1"/>
  <c r="R97" i="1" s="1"/>
  <c r="O85" i="1"/>
  <c r="P85" i="1"/>
  <c r="Q85" i="1"/>
  <c r="N85" i="1"/>
  <c r="R88" i="1"/>
  <c r="R89" i="1"/>
  <c r="R90" i="1"/>
  <c r="R91" i="1"/>
  <c r="R92" i="1"/>
  <c r="R93" i="1"/>
  <c r="R94" i="1"/>
  <c r="R95" i="1"/>
  <c r="R87" i="1"/>
  <c r="R85" i="1" s="1"/>
  <c r="O79" i="1"/>
  <c r="P79" i="1"/>
  <c r="Q79" i="1"/>
  <c r="N79" i="1"/>
  <c r="R82" i="1"/>
  <c r="R83" i="1"/>
  <c r="R84" i="1"/>
  <c r="R81" i="1"/>
  <c r="R79" i="1" s="1"/>
  <c r="O71" i="1"/>
  <c r="P71" i="1"/>
  <c r="Q71" i="1"/>
  <c r="N71" i="1"/>
  <c r="R74" i="1"/>
  <c r="R75" i="1"/>
  <c r="R76" i="1"/>
  <c r="R77" i="1"/>
  <c r="R78" i="1"/>
  <c r="R73" i="1"/>
  <c r="R71" i="1" s="1"/>
  <c r="O63" i="1"/>
  <c r="P63" i="1"/>
  <c r="Q63" i="1"/>
  <c r="N63" i="1"/>
  <c r="R66" i="1"/>
  <c r="R67" i="1"/>
  <c r="R68" i="1"/>
  <c r="R69" i="1"/>
  <c r="R70" i="1"/>
  <c r="R65" i="1"/>
  <c r="R63" i="1" s="1"/>
  <c r="O46" i="1"/>
  <c r="P46" i="1"/>
  <c r="Q46" i="1"/>
  <c r="N46" i="1"/>
  <c r="R49" i="1"/>
  <c r="R50" i="1"/>
  <c r="R51" i="1"/>
  <c r="R52" i="1"/>
  <c r="R53" i="1"/>
  <c r="R54" i="1"/>
  <c r="R55" i="1"/>
  <c r="R56" i="1"/>
  <c r="R57" i="1"/>
  <c r="R58" i="1"/>
  <c r="R59" i="1"/>
  <c r="R60" i="1"/>
  <c r="R61" i="1"/>
  <c r="R48" i="1"/>
  <c r="O36" i="1"/>
  <c r="P36" i="1"/>
  <c r="Q36" i="1"/>
  <c r="N36" i="1"/>
  <c r="R39" i="1"/>
  <c r="R40" i="1"/>
  <c r="R41" i="1"/>
  <c r="R42" i="1"/>
  <c r="R43" i="1"/>
  <c r="R44" i="1"/>
  <c r="R45" i="1"/>
  <c r="R38" i="1"/>
  <c r="R36" i="1" s="1"/>
  <c r="O25" i="1"/>
  <c r="P25" i="1"/>
  <c r="Q25" i="1"/>
  <c r="N25" i="1"/>
  <c r="R28" i="1"/>
  <c r="R29" i="1"/>
  <c r="R30" i="1"/>
  <c r="R31" i="1"/>
  <c r="R32" i="1"/>
  <c r="R33" i="1"/>
  <c r="R34" i="1"/>
  <c r="R35" i="1"/>
  <c r="R27" i="1"/>
  <c r="R25" i="1" s="1"/>
  <c r="M35" i="1"/>
  <c r="L35" i="1"/>
  <c r="K35" i="1"/>
  <c r="J35" i="1"/>
  <c r="O21" i="1"/>
  <c r="P21" i="1"/>
  <c r="Q21" i="1"/>
  <c r="N21" i="1"/>
  <c r="R24" i="1"/>
  <c r="R23" i="1"/>
  <c r="R21" i="1" s="1"/>
  <c r="O15" i="1"/>
  <c r="P15" i="1"/>
  <c r="Q15" i="1"/>
  <c r="N15" i="1"/>
  <c r="R18" i="1"/>
  <c r="R19" i="1"/>
  <c r="R20" i="1"/>
  <c r="R17" i="1"/>
  <c r="R15" i="1" s="1"/>
  <c r="O9" i="1"/>
  <c r="P9" i="1"/>
  <c r="Q9" i="1"/>
  <c r="N9" i="1"/>
  <c r="R12" i="1"/>
  <c r="R13" i="1"/>
  <c r="R14" i="1"/>
  <c r="R11" i="1"/>
  <c r="R9" i="1" s="1"/>
  <c r="M19" i="1"/>
  <c r="M20" i="1"/>
  <c r="L19" i="1"/>
  <c r="L20" i="1"/>
  <c r="K19" i="1"/>
  <c r="K20" i="1"/>
  <c r="J19" i="1"/>
  <c r="J20" i="1"/>
  <c r="R46" i="1" l="1"/>
  <c r="T13" i="4"/>
  <c r="O13" i="3" s="1"/>
  <c r="I19" i="1" s="1"/>
  <c r="N8" i="3"/>
  <c r="N9" i="3"/>
  <c r="N10" i="3"/>
  <c r="N11" i="3"/>
  <c r="N12" i="3"/>
  <c r="N13" i="3"/>
  <c r="H19" i="1" s="1"/>
  <c r="M8" i="3"/>
  <c r="M9" i="3"/>
  <c r="M10" i="3"/>
  <c r="M11" i="3"/>
  <c r="M12" i="3"/>
  <c r="M13" i="3"/>
  <c r="G19" i="1" s="1"/>
  <c r="L8" i="3"/>
  <c r="L9" i="3"/>
  <c r="L10" i="3"/>
  <c r="L11" i="3"/>
  <c r="L12" i="3"/>
  <c r="L13" i="3"/>
  <c r="F19" i="1" s="1"/>
  <c r="K8" i="3"/>
  <c r="K9" i="3"/>
  <c r="K10" i="3"/>
  <c r="K11" i="3"/>
  <c r="K12" i="3"/>
  <c r="K13" i="3"/>
  <c r="E19" i="1" s="1"/>
  <c r="K7" i="3"/>
  <c r="J12" i="3"/>
  <c r="J13" i="3"/>
  <c r="D19" i="1" s="1"/>
  <c r="J14" i="3"/>
  <c r="D20" i="1" s="1"/>
  <c r="I12" i="3"/>
  <c r="I13" i="3"/>
  <c r="C19" i="1" s="1"/>
  <c r="H12" i="3"/>
  <c r="H13" i="3"/>
  <c r="B19" i="1" s="1"/>
  <c r="H14" i="3"/>
  <c r="B20" i="1" s="1"/>
  <c r="H17" i="3"/>
  <c r="H18" i="3"/>
  <c r="H19" i="3"/>
  <c r="H20" i="3"/>
  <c r="H21" i="3"/>
  <c r="H22" i="3"/>
  <c r="H23" i="3"/>
  <c r="H24" i="3"/>
  <c r="H25" i="3"/>
  <c r="B35" i="1" s="1"/>
  <c r="J17" i="3"/>
  <c r="J18" i="3"/>
  <c r="J19" i="3"/>
  <c r="J20" i="3"/>
  <c r="J21" i="3"/>
  <c r="J22" i="3"/>
  <c r="J23" i="3"/>
  <c r="J24" i="3"/>
  <c r="J25" i="3"/>
  <c r="D35" i="1" s="1"/>
  <c r="J203" i="1" l="1"/>
  <c r="J188" i="1"/>
  <c r="J181" i="1"/>
  <c r="J176" i="1"/>
  <c r="J173" i="1"/>
  <c r="J163" i="1"/>
  <c r="J162" i="1"/>
  <c r="J161" i="1"/>
  <c r="J155" i="1"/>
  <c r="K155" i="1" s="1"/>
  <c r="J145" i="1"/>
  <c r="K145" i="1" s="1"/>
  <c r="J144" i="1"/>
  <c r="J138" i="1"/>
  <c r="M138" i="1" s="1"/>
  <c r="J132" i="1"/>
  <c r="K132" i="1" s="1"/>
  <c r="J127" i="1"/>
  <c r="K127" i="1" s="1"/>
  <c r="J126" i="1"/>
  <c r="K126" i="1" s="1"/>
  <c r="J122" i="1"/>
  <c r="J106" i="1"/>
  <c r="K106" i="1" s="1"/>
  <c r="J97" i="1"/>
  <c r="L97" i="1" s="1"/>
  <c r="J96" i="1"/>
  <c r="J85" i="1"/>
  <c r="K85" i="1" s="1"/>
  <c r="J79" i="1"/>
  <c r="M79" i="1" s="1"/>
  <c r="J71" i="1"/>
  <c r="M71" i="1" s="1"/>
  <c r="J63" i="1"/>
  <c r="K63" i="1" s="1"/>
  <c r="J62" i="1"/>
  <c r="L62" i="1" s="1"/>
  <c r="J46" i="1"/>
  <c r="M46" i="1" s="1"/>
  <c r="J36" i="1"/>
  <c r="K36" i="1" s="1"/>
  <c r="J25" i="1"/>
  <c r="M25" i="1" s="1"/>
  <c r="J21" i="1"/>
  <c r="J15" i="1"/>
  <c r="J9" i="1"/>
  <c r="J8" i="1"/>
  <c r="J7" i="1"/>
  <c r="M141" i="1"/>
  <c r="M142" i="1"/>
  <c r="M143" i="1"/>
  <c r="L141" i="1"/>
  <c r="L142" i="1"/>
  <c r="L143" i="1"/>
  <c r="K141" i="1"/>
  <c r="K142" i="1"/>
  <c r="K143" i="1"/>
  <c r="J141" i="1"/>
  <c r="J142" i="1"/>
  <c r="J143" i="1"/>
  <c r="K140" i="1"/>
  <c r="L140" i="1"/>
  <c r="M140" i="1"/>
  <c r="J140" i="1"/>
  <c r="B138" i="1"/>
  <c r="M135" i="1"/>
  <c r="M136" i="1"/>
  <c r="M137" i="1"/>
  <c r="L135" i="1"/>
  <c r="L136" i="1"/>
  <c r="L137" i="1"/>
  <c r="K135" i="1"/>
  <c r="K136" i="1"/>
  <c r="K137" i="1"/>
  <c r="J135" i="1"/>
  <c r="J136" i="1"/>
  <c r="J137" i="1"/>
  <c r="K134" i="1"/>
  <c r="L134" i="1"/>
  <c r="M134" i="1"/>
  <c r="J134" i="1"/>
  <c r="B132" i="1"/>
  <c r="M130" i="1"/>
  <c r="M131" i="1"/>
  <c r="L130" i="1"/>
  <c r="L131" i="1"/>
  <c r="K130" i="1"/>
  <c r="K131" i="1"/>
  <c r="J130" i="1"/>
  <c r="J131" i="1"/>
  <c r="K129" i="1"/>
  <c r="L129" i="1"/>
  <c r="M129" i="1"/>
  <c r="J129" i="1"/>
  <c r="B127" i="1"/>
  <c r="B126" i="1"/>
  <c r="K125" i="1"/>
  <c r="L125" i="1"/>
  <c r="M125" i="1"/>
  <c r="J125" i="1"/>
  <c r="K124" i="1"/>
  <c r="L124" i="1"/>
  <c r="M124" i="1"/>
  <c r="J124" i="1"/>
  <c r="B122" i="1"/>
  <c r="M109" i="1"/>
  <c r="M110" i="1"/>
  <c r="M111" i="1"/>
  <c r="M112" i="1"/>
  <c r="M113" i="1"/>
  <c r="M114" i="1"/>
  <c r="M115" i="1"/>
  <c r="M116" i="1"/>
  <c r="M117" i="1"/>
  <c r="M118" i="1"/>
  <c r="M119" i="1"/>
  <c r="M120" i="1"/>
  <c r="M121" i="1"/>
  <c r="L109" i="1"/>
  <c r="L110" i="1"/>
  <c r="L111" i="1"/>
  <c r="L112" i="1"/>
  <c r="L113" i="1"/>
  <c r="L114" i="1"/>
  <c r="L115" i="1"/>
  <c r="L116" i="1"/>
  <c r="L117" i="1"/>
  <c r="L118" i="1"/>
  <c r="L119" i="1"/>
  <c r="L120" i="1"/>
  <c r="L121" i="1"/>
  <c r="K109" i="1"/>
  <c r="AI106" i="1" s="1"/>
  <c r="K110" i="1"/>
  <c r="K111" i="1"/>
  <c r="K112" i="1"/>
  <c r="K113" i="1"/>
  <c r="K114" i="1"/>
  <c r="K115" i="1"/>
  <c r="K116" i="1"/>
  <c r="K117" i="1"/>
  <c r="K118" i="1"/>
  <c r="K119" i="1"/>
  <c r="K120" i="1"/>
  <c r="K121" i="1"/>
  <c r="J109" i="1"/>
  <c r="AE106" i="1" s="1"/>
  <c r="J110" i="1"/>
  <c r="J111" i="1"/>
  <c r="J112" i="1"/>
  <c r="J113" i="1"/>
  <c r="J114" i="1"/>
  <c r="J115" i="1"/>
  <c r="J116" i="1"/>
  <c r="J117" i="1"/>
  <c r="J118" i="1"/>
  <c r="J119" i="1"/>
  <c r="J120" i="1"/>
  <c r="J121" i="1"/>
  <c r="K108" i="1"/>
  <c r="L108" i="1"/>
  <c r="M108" i="1"/>
  <c r="J108" i="1"/>
  <c r="B106" i="1"/>
  <c r="CQ107" i="1"/>
  <c r="CP107" i="1"/>
  <c r="CO107" i="1"/>
  <c r="CF107" i="1"/>
  <c r="CN107" i="1" s="1"/>
  <c r="CE107" i="1"/>
  <c r="CM107" i="1" s="1"/>
  <c r="CD107" i="1"/>
  <c r="CL107" i="1" s="1"/>
  <c r="CC107" i="1"/>
  <c r="CK107" i="1" s="1"/>
  <c r="CB107" i="1"/>
  <c r="CA107" i="1"/>
  <c r="BZ107" i="1"/>
  <c r="BY107" i="1"/>
  <c r="BT107" i="1"/>
  <c r="BS107" i="1"/>
  <c r="BR107" i="1"/>
  <c r="BQ107" i="1"/>
  <c r="AO107" i="1"/>
  <c r="AN107" i="1"/>
  <c r="AP107" i="1" s="1"/>
  <c r="AL107" i="1"/>
  <c r="AK107" i="1"/>
  <c r="AM107" i="1" s="1"/>
  <c r="AI107" i="1"/>
  <c r="AH107" i="1"/>
  <c r="AJ107" i="1" s="1"/>
  <c r="AF107" i="1"/>
  <c r="AE107" i="1"/>
  <c r="AG107" i="1" s="1"/>
  <c r="AD107" i="1"/>
  <c r="AA107" i="1"/>
  <c r="X107" i="1"/>
  <c r="U107" i="1"/>
  <c r="CQ106" i="1"/>
  <c r="CP106" i="1"/>
  <c r="CO106" i="1"/>
  <c r="CF106" i="1"/>
  <c r="CN106" i="1" s="1"/>
  <c r="CE106" i="1"/>
  <c r="CM106" i="1" s="1"/>
  <c r="CD106" i="1"/>
  <c r="CL106" i="1" s="1"/>
  <c r="CC106" i="1"/>
  <c r="CK106" i="1" s="1"/>
  <c r="CB106" i="1"/>
  <c r="CA106" i="1"/>
  <c r="BZ106" i="1"/>
  <c r="BY106" i="1"/>
  <c r="BT106" i="1"/>
  <c r="BS106" i="1"/>
  <c r="BR106" i="1"/>
  <c r="BQ106" i="1"/>
  <c r="AO106" i="1"/>
  <c r="AN106" i="1"/>
  <c r="AL106" i="1"/>
  <c r="AK106" i="1"/>
  <c r="AD106" i="1"/>
  <c r="AA106" i="1"/>
  <c r="X106" i="1"/>
  <c r="U106" i="1"/>
  <c r="AY106" i="1" s="1"/>
  <c r="AZ106" i="1" s="1"/>
  <c r="J100" i="1"/>
  <c r="J101" i="1"/>
  <c r="J102" i="1"/>
  <c r="J103" i="1"/>
  <c r="J104" i="1"/>
  <c r="J105" i="1"/>
  <c r="K100" i="1"/>
  <c r="K101" i="1"/>
  <c r="K102" i="1"/>
  <c r="K103" i="1"/>
  <c r="K104" i="1"/>
  <c r="K105" i="1"/>
  <c r="L100" i="1"/>
  <c r="L101" i="1"/>
  <c r="L102" i="1"/>
  <c r="L103" i="1"/>
  <c r="L104" i="1"/>
  <c r="L105" i="1"/>
  <c r="M100" i="1"/>
  <c r="M101" i="1"/>
  <c r="M102" i="1"/>
  <c r="M103" i="1"/>
  <c r="M104" i="1"/>
  <c r="M105" i="1"/>
  <c r="K99" i="1"/>
  <c r="AI97" i="1" s="1"/>
  <c r="L99" i="1"/>
  <c r="M99" i="1"/>
  <c r="J99" i="1"/>
  <c r="AE97" i="1" s="1"/>
  <c r="B97" i="1"/>
  <c r="B96" i="1"/>
  <c r="CQ86" i="1"/>
  <c r="CP86" i="1"/>
  <c r="CO86" i="1"/>
  <c r="CF86" i="1"/>
  <c r="CN86" i="1" s="1"/>
  <c r="CE86" i="1"/>
  <c r="CM86" i="1" s="1"/>
  <c r="CD86" i="1"/>
  <c r="CL86" i="1" s="1"/>
  <c r="CC86" i="1"/>
  <c r="CK86" i="1" s="1"/>
  <c r="CB86" i="1"/>
  <c r="CA86" i="1"/>
  <c r="BZ86" i="1"/>
  <c r="BY86" i="1"/>
  <c r="BT86" i="1"/>
  <c r="BS86" i="1"/>
  <c r="BR86" i="1"/>
  <c r="BQ86" i="1"/>
  <c r="AO86" i="1"/>
  <c r="AN86" i="1"/>
  <c r="AP86" i="1" s="1"/>
  <c r="AL86" i="1"/>
  <c r="AK86" i="1"/>
  <c r="AM86" i="1" s="1"/>
  <c r="AI86" i="1"/>
  <c r="AH86" i="1"/>
  <c r="AJ86" i="1" s="1"/>
  <c r="AF86" i="1"/>
  <c r="AE86" i="1"/>
  <c r="AG86" i="1" s="1"/>
  <c r="AD86" i="1"/>
  <c r="AA86" i="1"/>
  <c r="X86" i="1"/>
  <c r="U86" i="1"/>
  <c r="CQ80" i="1"/>
  <c r="CP80" i="1"/>
  <c r="CO80" i="1"/>
  <c r="CF80" i="1"/>
  <c r="CN80" i="1" s="1"/>
  <c r="CE80" i="1"/>
  <c r="CM80" i="1" s="1"/>
  <c r="CD80" i="1"/>
  <c r="CL80" i="1" s="1"/>
  <c r="CC80" i="1"/>
  <c r="CK80" i="1" s="1"/>
  <c r="CB80" i="1"/>
  <c r="CA80" i="1"/>
  <c r="BZ80" i="1"/>
  <c r="BY80" i="1"/>
  <c r="BT80" i="1"/>
  <c r="BS80" i="1"/>
  <c r="BR80" i="1"/>
  <c r="BQ80" i="1"/>
  <c r="AO80" i="1"/>
  <c r="AN80" i="1"/>
  <c r="AP80" i="1" s="1"/>
  <c r="AL80" i="1"/>
  <c r="AK80" i="1"/>
  <c r="AM80" i="1" s="1"/>
  <c r="AI80" i="1"/>
  <c r="AH80" i="1"/>
  <c r="AJ80" i="1" s="1"/>
  <c r="AF80" i="1"/>
  <c r="AE80" i="1"/>
  <c r="AG80" i="1" s="1"/>
  <c r="AD80" i="1"/>
  <c r="AA80" i="1"/>
  <c r="X80" i="1"/>
  <c r="U80" i="1"/>
  <c r="CQ98" i="1"/>
  <c r="CP98" i="1"/>
  <c r="CO98" i="1"/>
  <c r="CR98" i="1" s="1"/>
  <c r="CF98" i="1"/>
  <c r="CN98" i="1" s="1"/>
  <c r="CE98" i="1"/>
  <c r="CM98" i="1" s="1"/>
  <c r="CD98" i="1"/>
  <c r="CL98" i="1" s="1"/>
  <c r="CC98" i="1"/>
  <c r="CK98" i="1" s="1"/>
  <c r="CB98" i="1"/>
  <c r="CA98" i="1"/>
  <c r="BZ98" i="1"/>
  <c r="BY98" i="1"/>
  <c r="BT98" i="1"/>
  <c r="BS98" i="1"/>
  <c r="BR98" i="1"/>
  <c r="BQ98" i="1"/>
  <c r="AO98" i="1"/>
  <c r="AN98" i="1"/>
  <c r="AP98" i="1" s="1"/>
  <c r="AL98" i="1"/>
  <c r="AK98" i="1"/>
  <c r="AM98" i="1" s="1"/>
  <c r="AI98" i="1"/>
  <c r="AH98" i="1"/>
  <c r="AJ98" i="1" s="1"/>
  <c r="AF98" i="1"/>
  <c r="AE98" i="1"/>
  <c r="AG98" i="1" s="1"/>
  <c r="AD98" i="1"/>
  <c r="AA98" i="1"/>
  <c r="X98" i="1"/>
  <c r="U98" i="1"/>
  <c r="CQ97" i="1"/>
  <c r="CP97" i="1"/>
  <c r="CO97" i="1"/>
  <c r="CF97" i="1"/>
  <c r="CN97" i="1" s="1"/>
  <c r="CE97" i="1"/>
  <c r="CM97" i="1" s="1"/>
  <c r="CD97" i="1"/>
  <c r="CL97" i="1" s="1"/>
  <c r="CC97" i="1"/>
  <c r="CK97" i="1" s="1"/>
  <c r="CB97" i="1"/>
  <c r="CA97" i="1"/>
  <c r="BZ97" i="1"/>
  <c r="BY97" i="1"/>
  <c r="BT97" i="1"/>
  <c r="BS97" i="1"/>
  <c r="BR97" i="1"/>
  <c r="BQ97" i="1"/>
  <c r="AO97" i="1"/>
  <c r="AN97" i="1"/>
  <c r="AP97" i="1" s="1"/>
  <c r="AL97" i="1"/>
  <c r="AK97" i="1"/>
  <c r="AD97" i="1"/>
  <c r="AA97" i="1"/>
  <c r="X97" i="1"/>
  <c r="U97" i="1"/>
  <c r="CQ96" i="1"/>
  <c r="CP96" i="1"/>
  <c r="CO96" i="1"/>
  <c r="CF96" i="1"/>
  <c r="CN96" i="1" s="1"/>
  <c r="CE96" i="1"/>
  <c r="CM96" i="1" s="1"/>
  <c r="CD96" i="1"/>
  <c r="CL96" i="1" s="1"/>
  <c r="CC96" i="1"/>
  <c r="CK96" i="1" s="1"/>
  <c r="CB96" i="1"/>
  <c r="CA96" i="1"/>
  <c r="BZ96" i="1"/>
  <c r="BY96" i="1"/>
  <c r="BT96" i="1"/>
  <c r="BS96" i="1"/>
  <c r="BR96" i="1"/>
  <c r="BQ96" i="1"/>
  <c r="AD96" i="1"/>
  <c r="AA96" i="1"/>
  <c r="X96" i="1"/>
  <c r="U96" i="1"/>
  <c r="L96" i="1"/>
  <c r="M88" i="1"/>
  <c r="M89" i="1"/>
  <c r="M90" i="1"/>
  <c r="M91" i="1"/>
  <c r="M92" i="1"/>
  <c r="M93" i="1"/>
  <c r="M94" i="1"/>
  <c r="M95" i="1"/>
  <c r="L88" i="1"/>
  <c r="L89" i="1"/>
  <c r="L90" i="1"/>
  <c r="L91" i="1"/>
  <c r="L92" i="1"/>
  <c r="L93" i="1"/>
  <c r="L94" i="1"/>
  <c r="L95" i="1"/>
  <c r="K88" i="1"/>
  <c r="AF85" i="1" s="1"/>
  <c r="K89" i="1"/>
  <c r="K90" i="1"/>
  <c r="K91" i="1"/>
  <c r="K92" i="1"/>
  <c r="K93" i="1"/>
  <c r="K94" i="1"/>
  <c r="K95" i="1"/>
  <c r="J88" i="1"/>
  <c r="AE85" i="1" s="1"/>
  <c r="J89" i="1"/>
  <c r="J90" i="1"/>
  <c r="J91" i="1"/>
  <c r="J92" i="1"/>
  <c r="J93" i="1"/>
  <c r="J94" i="1"/>
  <c r="J95" i="1"/>
  <c r="M87" i="1"/>
  <c r="L87" i="1"/>
  <c r="K87" i="1"/>
  <c r="J87" i="1"/>
  <c r="B85" i="1"/>
  <c r="CQ85" i="1"/>
  <c r="CP85" i="1"/>
  <c r="CO85" i="1"/>
  <c r="CF85" i="1"/>
  <c r="CN85" i="1" s="1"/>
  <c r="CE85" i="1"/>
  <c r="CM85" i="1" s="1"/>
  <c r="CD85" i="1"/>
  <c r="CL85" i="1" s="1"/>
  <c r="CC85" i="1"/>
  <c r="CK85" i="1" s="1"/>
  <c r="CB85" i="1"/>
  <c r="CA85" i="1"/>
  <c r="BZ85" i="1"/>
  <c r="BY85" i="1"/>
  <c r="BT85" i="1"/>
  <c r="BS85" i="1"/>
  <c r="BR85" i="1"/>
  <c r="BQ85" i="1"/>
  <c r="AO85" i="1"/>
  <c r="AN85" i="1"/>
  <c r="AP85" i="1" s="1"/>
  <c r="AL85" i="1"/>
  <c r="AK85" i="1"/>
  <c r="AD85" i="1"/>
  <c r="AA85" i="1"/>
  <c r="X85" i="1"/>
  <c r="U85" i="1"/>
  <c r="M82" i="1"/>
  <c r="M83" i="1"/>
  <c r="M84" i="1"/>
  <c r="L82" i="1"/>
  <c r="L83" i="1"/>
  <c r="L84" i="1"/>
  <c r="K82" i="1"/>
  <c r="AI79" i="1" s="1"/>
  <c r="K83" i="1"/>
  <c r="K84" i="1"/>
  <c r="J82" i="1"/>
  <c r="AE79" i="1" s="1"/>
  <c r="J83" i="1"/>
  <c r="J84" i="1"/>
  <c r="K81" i="1"/>
  <c r="L81" i="1"/>
  <c r="M81" i="1"/>
  <c r="J81" i="1"/>
  <c r="B79" i="1"/>
  <c r="CQ79" i="1"/>
  <c r="CP79" i="1"/>
  <c r="CO79" i="1"/>
  <c r="CF79" i="1"/>
  <c r="CN79" i="1" s="1"/>
  <c r="CE79" i="1"/>
  <c r="CM79" i="1" s="1"/>
  <c r="CD79" i="1"/>
  <c r="CL79" i="1" s="1"/>
  <c r="CC79" i="1"/>
  <c r="CK79" i="1" s="1"/>
  <c r="CB79" i="1"/>
  <c r="CA79" i="1"/>
  <c r="BZ79" i="1"/>
  <c r="BY79" i="1"/>
  <c r="BT79" i="1"/>
  <c r="BS79" i="1"/>
  <c r="BR79" i="1"/>
  <c r="BQ79" i="1"/>
  <c r="AO79" i="1"/>
  <c r="AN79" i="1"/>
  <c r="AP79" i="1" s="1"/>
  <c r="AL79" i="1"/>
  <c r="AK79" i="1"/>
  <c r="AD79" i="1"/>
  <c r="AA79" i="1"/>
  <c r="X79" i="1"/>
  <c r="U79" i="1"/>
  <c r="M74" i="1"/>
  <c r="M75" i="1"/>
  <c r="M76" i="1"/>
  <c r="M77" i="1"/>
  <c r="M78" i="1"/>
  <c r="L74" i="1"/>
  <c r="L75" i="1"/>
  <c r="L76" i="1"/>
  <c r="L77" i="1"/>
  <c r="L78" i="1"/>
  <c r="K74" i="1"/>
  <c r="K75" i="1"/>
  <c r="K76" i="1"/>
  <c r="K77" i="1"/>
  <c r="K78" i="1"/>
  <c r="J74" i="1"/>
  <c r="J75" i="1"/>
  <c r="J76" i="1"/>
  <c r="J77" i="1"/>
  <c r="J78" i="1"/>
  <c r="K73" i="1"/>
  <c r="L73" i="1"/>
  <c r="M73" i="1"/>
  <c r="J73" i="1"/>
  <c r="M66" i="1"/>
  <c r="M67" i="1"/>
  <c r="M68" i="1"/>
  <c r="M69" i="1"/>
  <c r="M70" i="1"/>
  <c r="L66" i="1"/>
  <c r="L67" i="1"/>
  <c r="L68" i="1"/>
  <c r="L69" i="1"/>
  <c r="L70" i="1"/>
  <c r="K66" i="1"/>
  <c r="K67" i="1"/>
  <c r="K68" i="1"/>
  <c r="K69" i="1"/>
  <c r="K70" i="1"/>
  <c r="J66" i="1"/>
  <c r="J67" i="1"/>
  <c r="J68" i="1"/>
  <c r="J69" i="1"/>
  <c r="J70" i="1"/>
  <c r="K65" i="1"/>
  <c r="L65" i="1"/>
  <c r="M65" i="1"/>
  <c r="J65" i="1"/>
  <c r="B71" i="1"/>
  <c r="M49" i="1"/>
  <c r="M50" i="1"/>
  <c r="M51" i="1"/>
  <c r="M52" i="1"/>
  <c r="M53" i="1"/>
  <c r="M54" i="1"/>
  <c r="M55" i="1"/>
  <c r="M56" i="1"/>
  <c r="M57" i="1"/>
  <c r="M58" i="1"/>
  <c r="M59" i="1"/>
  <c r="M60" i="1"/>
  <c r="M61" i="1"/>
  <c r="L49" i="1"/>
  <c r="L50" i="1"/>
  <c r="L51" i="1"/>
  <c r="L52" i="1"/>
  <c r="L53" i="1"/>
  <c r="L54" i="1"/>
  <c r="L55" i="1"/>
  <c r="L56" i="1"/>
  <c r="L57" i="1"/>
  <c r="L58" i="1"/>
  <c r="L59" i="1"/>
  <c r="L60" i="1"/>
  <c r="L61" i="1"/>
  <c r="K49" i="1"/>
  <c r="K50" i="1"/>
  <c r="K51" i="1"/>
  <c r="K52" i="1"/>
  <c r="K53" i="1"/>
  <c r="K54" i="1"/>
  <c r="K55" i="1"/>
  <c r="K56" i="1"/>
  <c r="K57" i="1"/>
  <c r="K58" i="1"/>
  <c r="K59" i="1"/>
  <c r="K60" i="1"/>
  <c r="K61" i="1"/>
  <c r="J49" i="1"/>
  <c r="J50" i="1"/>
  <c r="J51" i="1"/>
  <c r="J52" i="1"/>
  <c r="J53" i="1"/>
  <c r="J54" i="1"/>
  <c r="J55" i="1"/>
  <c r="J56" i="1"/>
  <c r="J57" i="1"/>
  <c r="J58" i="1"/>
  <c r="J59" i="1"/>
  <c r="J60" i="1"/>
  <c r="J61" i="1"/>
  <c r="B63" i="1"/>
  <c r="B62" i="1"/>
  <c r="CQ62" i="1"/>
  <c r="CP62" i="1"/>
  <c r="CO62" i="1"/>
  <c r="CF62" i="1"/>
  <c r="CN62" i="1" s="1"/>
  <c r="CE62" i="1"/>
  <c r="CM62" i="1" s="1"/>
  <c r="CD62" i="1"/>
  <c r="CL62" i="1" s="1"/>
  <c r="CC62" i="1"/>
  <c r="CK62" i="1" s="1"/>
  <c r="CB62" i="1"/>
  <c r="CA62" i="1"/>
  <c r="BZ62" i="1"/>
  <c r="BY62" i="1"/>
  <c r="BT62" i="1"/>
  <c r="BS62" i="1"/>
  <c r="BR62" i="1"/>
  <c r="BQ62" i="1"/>
  <c r="AD62" i="1"/>
  <c r="AA62" i="1"/>
  <c r="X62" i="1"/>
  <c r="U62" i="1"/>
  <c r="N103" i="3"/>
  <c r="H140" i="1" s="1"/>
  <c r="N104" i="3"/>
  <c r="H141" i="1" s="1"/>
  <c r="N105" i="3"/>
  <c r="H142" i="1" s="1"/>
  <c r="N106" i="3"/>
  <c r="H143" i="1" s="1"/>
  <c r="M103" i="3"/>
  <c r="G140" i="1" s="1"/>
  <c r="M104" i="3"/>
  <c r="G141" i="1" s="1"/>
  <c r="M105" i="3"/>
  <c r="G142" i="1" s="1"/>
  <c r="M106" i="3"/>
  <c r="G143" i="1" s="1"/>
  <c r="L103" i="3"/>
  <c r="F140" i="1" s="1"/>
  <c r="L104" i="3"/>
  <c r="F141" i="1" s="1"/>
  <c r="L105" i="3"/>
  <c r="F142" i="1" s="1"/>
  <c r="L106" i="3"/>
  <c r="F143" i="1" s="1"/>
  <c r="K103" i="3"/>
  <c r="E140" i="1" s="1"/>
  <c r="K104" i="3"/>
  <c r="E141" i="1" s="1"/>
  <c r="K105" i="3"/>
  <c r="E142" i="1" s="1"/>
  <c r="K106" i="3"/>
  <c r="E143" i="1" s="1"/>
  <c r="J104" i="3"/>
  <c r="D141" i="1" s="1"/>
  <c r="J105" i="3"/>
  <c r="D142" i="1" s="1"/>
  <c r="J106" i="3"/>
  <c r="D143" i="1" s="1"/>
  <c r="I104" i="3"/>
  <c r="C141" i="1" s="1"/>
  <c r="I105" i="3"/>
  <c r="C142" i="1" s="1"/>
  <c r="I106" i="3"/>
  <c r="C143" i="1" s="1"/>
  <c r="H104" i="3"/>
  <c r="B141" i="1" s="1"/>
  <c r="H105" i="3"/>
  <c r="B142" i="1" s="1"/>
  <c r="H106" i="3"/>
  <c r="B143" i="1" s="1"/>
  <c r="J103" i="3"/>
  <c r="D140" i="1" s="1"/>
  <c r="I103" i="3"/>
  <c r="C140" i="1" s="1"/>
  <c r="H103" i="3"/>
  <c r="B140" i="1" s="1"/>
  <c r="F103" i="3"/>
  <c r="E103" i="3"/>
  <c r="N99" i="3"/>
  <c r="H134" i="1" s="1"/>
  <c r="N100" i="3"/>
  <c r="H135" i="1" s="1"/>
  <c r="N101" i="3"/>
  <c r="H136" i="1" s="1"/>
  <c r="N102" i="3"/>
  <c r="H137" i="1" s="1"/>
  <c r="M99" i="3"/>
  <c r="G134" i="1" s="1"/>
  <c r="M100" i="3"/>
  <c r="G135" i="1" s="1"/>
  <c r="M101" i="3"/>
  <c r="G136" i="1" s="1"/>
  <c r="M102" i="3"/>
  <c r="G137" i="1" s="1"/>
  <c r="L99" i="3"/>
  <c r="F134" i="1" s="1"/>
  <c r="L100" i="3"/>
  <c r="F135" i="1" s="1"/>
  <c r="L101" i="3"/>
  <c r="F136" i="1" s="1"/>
  <c r="L102" i="3"/>
  <c r="F137" i="1" s="1"/>
  <c r="K99" i="3"/>
  <c r="E134" i="1" s="1"/>
  <c r="K100" i="3"/>
  <c r="E135" i="1" s="1"/>
  <c r="K101" i="3"/>
  <c r="E136" i="1" s="1"/>
  <c r="K102" i="3"/>
  <c r="E137" i="1" s="1"/>
  <c r="J100" i="3"/>
  <c r="D135" i="1" s="1"/>
  <c r="J101" i="3"/>
  <c r="D136" i="1" s="1"/>
  <c r="J102" i="3"/>
  <c r="D137" i="1" s="1"/>
  <c r="I100" i="3"/>
  <c r="C135" i="1" s="1"/>
  <c r="I101" i="3"/>
  <c r="C136" i="1" s="1"/>
  <c r="I102" i="3"/>
  <c r="C137" i="1" s="1"/>
  <c r="J99" i="3"/>
  <c r="D134" i="1" s="1"/>
  <c r="I99" i="3"/>
  <c r="C134" i="1" s="1"/>
  <c r="H100" i="3"/>
  <c r="B135" i="1" s="1"/>
  <c r="H101" i="3"/>
  <c r="B136" i="1" s="1"/>
  <c r="H102" i="3"/>
  <c r="B137" i="1" s="1"/>
  <c r="H99" i="3"/>
  <c r="B134" i="1" s="1"/>
  <c r="F99" i="3"/>
  <c r="E99" i="3"/>
  <c r="N96" i="3"/>
  <c r="H129" i="1" s="1"/>
  <c r="N97" i="3"/>
  <c r="H130" i="1" s="1"/>
  <c r="N98" i="3"/>
  <c r="H131" i="1" s="1"/>
  <c r="M96" i="3"/>
  <c r="G129" i="1" s="1"/>
  <c r="M97" i="3"/>
  <c r="G130" i="1" s="1"/>
  <c r="M98" i="3"/>
  <c r="G131" i="1" s="1"/>
  <c r="L96" i="3"/>
  <c r="F129" i="1" s="1"/>
  <c r="L97" i="3"/>
  <c r="F130" i="1" s="1"/>
  <c r="L98" i="3"/>
  <c r="F131" i="1" s="1"/>
  <c r="K96" i="3"/>
  <c r="E129" i="1" s="1"/>
  <c r="K97" i="3"/>
  <c r="E130" i="1" s="1"/>
  <c r="K98" i="3"/>
  <c r="E131" i="1" s="1"/>
  <c r="J97" i="3"/>
  <c r="D130" i="1" s="1"/>
  <c r="J98" i="3"/>
  <c r="D131" i="1" s="1"/>
  <c r="I97" i="3"/>
  <c r="C130" i="1" s="1"/>
  <c r="I98" i="3"/>
  <c r="C131" i="1" s="1"/>
  <c r="H97" i="3"/>
  <c r="B130" i="1" s="1"/>
  <c r="H98" i="3"/>
  <c r="B131" i="1" s="1"/>
  <c r="J96" i="3"/>
  <c r="D129" i="1" s="1"/>
  <c r="I96" i="3"/>
  <c r="C129" i="1" s="1"/>
  <c r="H96" i="3"/>
  <c r="B129" i="1" s="1"/>
  <c r="F96" i="3"/>
  <c r="D96" i="3"/>
  <c r="C96" i="3"/>
  <c r="N94" i="3"/>
  <c r="H124" i="1" s="1"/>
  <c r="N95" i="3"/>
  <c r="H125" i="1" s="1"/>
  <c r="M94" i="3"/>
  <c r="G124" i="1" s="1"/>
  <c r="M95" i="3"/>
  <c r="G125" i="1" s="1"/>
  <c r="L94" i="3"/>
  <c r="F124" i="1" s="1"/>
  <c r="L95" i="3"/>
  <c r="F125" i="1" s="1"/>
  <c r="K94" i="3"/>
  <c r="E124" i="1" s="1"/>
  <c r="K95" i="3"/>
  <c r="E125" i="1" s="1"/>
  <c r="J95" i="3"/>
  <c r="D125" i="1" s="1"/>
  <c r="I95" i="3"/>
  <c r="C125" i="1" s="1"/>
  <c r="H95" i="3"/>
  <c r="B125" i="1" s="1"/>
  <c r="J94" i="3"/>
  <c r="D124" i="1" s="1"/>
  <c r="I94" i="3"/>
  <c r="C124" i="1" s="1"/>
  <c r="H94" i="3"/>
  <c r="B124" i="1" s="1"/>
  <c r="F94" i="3"/>
  <c r="N80" i="3"/>
  <c r="H108" i="1" s="1"/>
  <c r="N81" i="3"/>
  <c r="H109" i="1" s="1"/>
  <c r="N82" i="3"/>
  <c r="H110" i="1" s="1"/>
  <c r="N83" i="3"/>
  <c r="H111" i="1" s="1"/>
  <c r="N84" i="3"/>
  <c r="H112" i="1" s="1"/>
  <c r="N85" i="3"/>
  <c r="H113" i="1" s="1"/>
  <c r="N86" i="3"/>
  <c r="H114" i="1" s="1"/>
  <c r="N87" i="3"/>
  <c r="H115" i="1" s="1"/>
  <c r="N88" i="3"/>
  <c r="H116" i="1" s="1"/>
  <c r="N89" i="3"/>
  <c r="H117" i="1" s="1"/>
  <c r="N90" i="3"/>
  <c r="H118" i="1" s="1"/>
  <c r="N91" i="3"/>
  <c r="H119" i="1" s="1"/>
  <c r="N92" i="3"/>
  <c r="H120" i="1" s="1"/>
  <c r="N93" i="3"/>
  <c r="H121" i="1" s="1"/>
  <c r="M80" i="3"/>
  <c r="G108" i="1" s="1"/>
  <c r="M81" i="3"/>
  <c r="G109" i="1" s="1"/>
  <c r="M82" i="3"/>
  <c r="G110" i="1" s="1"/>
  <c r="M83" i="3"/>
  <c r="G111" i="1" s="1"/>
  <c r="M84" i="3"/>
  <c r="G112" i="1" s="1"/>
  <c r="M85" i="3"/>
  <c r="G113" i="1" s="1"/>
  <c r="M86" i="3"/>
  <c r="G114" i="1" s="1"/>
  <c r="M87" i="3"/>
  <c r="G115" i="1" s="1"/>
  <c r="M88" i="3"/>
  <c r="G116" i="1" s="1"/>
  <c r="M89" i="3"/>
  <c r="G117" i="1" s="1"/>
  <c r="M90" i="3"/>
  <c r="G118" i="1" s="1"/>
  <c r="M91" i="3"/>
  <c r="G119" i="1" s="1"/>
  <c r="M92" i="3"/>
  <c r="G120" i="1" s="1"/>
  <c r="M93" i="3"/>
  <c r="G121" i="1" s="1"/>
  <c r="L80" i="3"/>
  <c r="F108" i="1" s="1"/>
  <c r="L81" i="3"/>
  <c r="F109" i="1" s="1"/>
  <c r="L82" i="3"/>
  <c r="F110" i="1" s="1"/>
  <c r="L83" i="3"/>
  <c r="F111" i="1" s="1"/>
  <c r="L84" i="3"/>
  <c r="F112" i="1" s="1"/>
  <c r="L85" i="3"/>
  <c r="F113" i="1" s="1"/>
  <c r="L86" i="3"/>
  <c r="F114" i="1" s="1"/>
  <c r="L87" i="3"/>
  <c r="F115" i="1" s="1"/>
  <c r="L88" i="3"/>
  <c r="F116" i="1" s="1"/>
  <c r="L89" i="3"/>
  <c r="F117" i="1" s="1"/>
  <c r="L90" i="3"/>
  <c r="F118" i="1" s="1"/>
  <c r="L91" i="3"/>
  <c r="F119" i="1" s="1"/>
  <c r="L92" i="3"/>
  <c r="F120" i="1" s="1"/>
  <c r="L93" i="3"/>
  <c r="F121" i="1" s="1"/>
  <c r="K80" i="3"/>
  <c r="E108" i="1" s="1"/>
  <c r="K81" i="3"/>
  <c r="E109" i="1" s="1"/>
  <c r="K82" i="3"/>
  <c r="E110" i="1" s="1"/>
  <c r="K83" i="3"/>
  <c r="E111" i="1" s="1"/>
  <c r="K84" i="3"/>
  <c r="E112" i="1" s="1"/>
  <c r="K85" i="3"/>
  <c r="E113" i="1" s="1"/>
  <c r="K86" i="3"/>
  <c r="E114" i="1" s="1"/>
  <c r="K87" i="3"/>
  <c r="E115" i="1" s="1"/>
  <c r="K88" i="3"/>
  <c r="E116" i="1" s="1"/>
  <c r="K89" i="3"/>
  <c r="E117" i="1" s="1"/>
  <c r="K90" i="3"/>
  <c r="E118" i="1" s="1"/>
  <c r="K91" i="3"/>
  <c r="E119" i="1" s="1"/>
  <c r="K92" i="3"/>
  <c r="E120" i="1" s="1"/>
  <c r="K93" i="3"/>
  <c r="E121" i="1" s="1"/>
  <c r="J81" i="3"/>
  <c r="D109" i="1" s="1"/>
  <c r="J82" i="3"/>
  <c r="D110" i="1" s="1"/>
  <c r="J83" i="3"/>
  <c r="D111" i="1" s="1"/>
  <c r="J84" i="3"/>
  <c r="D112" i="1" s="1"/>
  <c r="J85" i="3"/>
  <c r="D113" i="1" s="1"/>
  <c r="J86" i="3"/>
  <c r="D114" i="1" s="1"/>
  <c r="J87" i="3"/>
  <c r="D115" i="1" s="1"/>
  <c r="J88" i="3"/>
  <c r="D116" i="1" s="1"/>
  <c r="J89" i="3"/>
  <c r="D117" i="1" s="1"/>
  <c r="J90" i="3"/>
  <c r="D118" i="1" s="1"/>
  <c r="J91" i="3"/>
  <c r="D119" i="1" s="1"/>
  <c r="J92" i="3"/>
  <c r="D120" i="1" s="1"/>
  <c r="J93" i="3"/>
  <c r="D121" i="1" s="1"/>
  <c r="I81" i="3"/>
  <c r="C109" i="1" s="1"/>
  <c r="I82" i="3"/>
  <c r="C110" i="1" s="1"/>
  <c r="I83" i="3"/>
  <c r="C111" i="1" s="1"/>
  <c r="I84" i="3"/>
  <c r="C112" i="1" s="1"/>
  <c r="I85" i="3"/>
  <c r="C113" i="1" s="1"/>
  <c r="I86" i="3"/>
  <c r="C114" i="1" s="1"/>
  <c r="I87" i="3"/>
  <c r="C115" i="1" s="1"/>
  <c r="I88" i="3"/>
  <c r="C116" i="1" s="1"/>
  <c r="I89" i="3"/>
  <c r="C117" i="1" s="1"/>
  <c r="I90" i="3"/>
  <c r="C118" i="1" s="1"/>
  <c r="I91" i="3"/>
  <c r="C119" i="1" s="1"/>
  <c r="I92" i="3"/>
  <c r="C120" i="1" s="1"/>
  <c r="I93" i="3"/>
  <c r="C121" i="1" s="1"/>
  <c r="H81" i="3"/>
  <c r="B109" i="1" s="1"/>
  <c r="H82" i="3"/>
  <c r="B110" i="1" s="1"/>
  <c r="H83" i="3"/>
  <c r="B111" i="1" s="1"/>
  <c r="H84" i="3"/>
  <c r="B112" i="1" s="1"/>
  <c r="H85" i="3"/>
  <c r="B113" i="1" s="1"/>
  <c r="H86" i="3"/>
  <c r="B114" i="1" s="1"/>
  <c r="H87" i="3"/>
  <c r="B115" i="1" s="1"/>
  <c r="H88" i="3"/>
  <c r="B116" i="1" s="1"/>
  <c r="H89" i="3"/>
  <c r="B117" i="1" s="1"/>
  <c r="H90" i="3"/>
  <c r="B118" i="1" s="1"/>
  <c r="H91" i="3"/>
  <c r="B119" i="1" s="1"/>
  <c r="H92" i="3"/>
  <c r="B120" i="1" s="1"/>
  <c r="H93" i="3"/>
  <c r="B121" i="1" s="1"/>
  <c r="J80" i="3"/>
  <c r="D108" i="1" s="1"/>
  <c r="I80" i="3"/>
  <c r="C108" i="1" s="1"/>
  <c r="H80" i="3"/>
  <c r="B108" i="1" s="1"/>
  <c r="F80" i="3"/>
  <c r="N73" i="3"/>
  <c r="H99" i="1" s="1"/>
  <c r="N74" i="3"/>
  <c r="H100" i="1" s="1"/>
  <c r="N75" i="3"/>
  <c r="H101" i="1" s="1"/>
  <c r="N76" i="3"/>
  <c r="H102" i="1" s="1"/>
  <c r="N77" i="3"/>
  <c r="H103" i="1" s="1"/>
  <c r="N78" i="3"/>
  <c r="H104" i="1" s="1"/>
  <c r="N79" i="3"/>
  <c r="H105" i="1" s="1"/>
  <c r="M73" i="3"/>
  <c r="G99" i="1" s="1"/>
  <c r="M74" i="3"/>
  <c r="G100" i="1" s="1"/>
  <c r="M75" i="3"/>
  <c r="G101" i="1" s="1"/>
  <c r="M76" i="3"/>
  <c r="G102" i="1" s="1"/>
  <c r="M77" i="3"/>
  <c r="G103" i="1" s="1"/>
  <c r="M78" i="3"/>
  <c r="G104" i="1" s="1"/>
  <c r="M79" i="3"/>
  <c r="G105" i="1" s="1"/>
  <c r="L73" i="3"/>
  <c r="F99" i="1" s="1"/>
  <c r="L74" i="3"/>
  <c r="F100" i="1" s="1"/>
  <c r="L75" i="3"/>
  <c r="F101" i="1" s="1"/>
  <c r="L76" i="3"/>
  <c r="F102" i="1" s="1"/>
  <c r="L77" i="3"/>
  <c r="F103" i="1" s="1"/>
  <c r="L78" i="3"/>
  <c r="F104" i="1" s="1"/>
  <c r="L79" i="3"/>
  <c r="F105" i="1" s="1"/>
  <c r="K73" i="3"/>
  <c r="E99" i="1" s="1"/>
  <c r="K74" i="3"/>
  <c r="E100" i="1" s="1"/>
  <c r="K75" i="3"/>
  <c r="E101" i="1" s="1"/>
  <c r="K76" i="3"/>
  <c r="E102" i="1" s="1"/>
  <c r="K77" i="3"/>
  <c r="E103" i="1" s="1"/>
  <c r="K78" i="3"/>
  <c r="E104" i="1" s="1"/>
  <c r="K79" i="3"/>
  <c r="E105" i="1" s="1"/>
  <c r="J74" i="3"/>
  <c r="D100" i="1" s="1"/>
  <c r="J75" i="3"/>
  <c r="D101" i="1" s="1"/>
  <c r="J76" i="3"/>
  <c r="D102" i="1" s="1"/>
  <c r="J77" i="3"/>
  <c r="D103" i="1" s="1"/>
  <c r="J78" i="3"/>
  <c r="D104" i="1" s="1"/>
  <c r="J79" i="3"/>
  <c r="D105" i="1" s="1"/>
  <c r="I74" i="3"/>
  <c r="C100" i="1" s="1"/>
  <c r="I75" i="3"/>
  <c r="C101" i="1" s="1"/>
  <c r="I76" i="3"/>
  <c r="C102" i="1" s="1"/>
  <c r="I77" i="3"/>
  <c r="C103" i="1" s="1"/>
  <c r="I78" i="3"/>
  <c r="C104" i="1" s="1"/>
  <c r="I79" i="3"/>
  <c r="C105" i="1" s="1"/>
  <c r="H74" i="3"/>
  <c r="B100" i="1" s="1"/>
  <c r="H75" i="3"/>
  <c r="B101" i="1" s="1"/>
  <c r="H76" i="3"/>
  <c r="B102" i="1" s="1"/>
  <c r="H77" i="3"/>
  <c r="B103" i="1" s="1"/>
  <c r="H78" i="3"/>
  <c r="B104" i="1" s="1"/>
  <c r="H79" i="3"/>
  <c r="B105" i="1" s="1"/>
  <c r="J73" i="3"/>
  <c r="D99" i="1" s="1"/>
  <c r="I73" i="3"/>
  <c r="C99" i="1" s="1"/>
  <c r="H73" i="3"/>
  <c r="B99" i="1" s="1"/>
  <c r="F73" i="3"/>
  <c r="C73" i="3"/>
  <c r="N64" i="3"/>
  <c r="H87" i="1" s="1"/>
  <c r="N65" i="3"/>
  <c r="H88" i="1" s="1"/>
  <c r="N66" i="3"/>
  <c r="H89" i="1" s="1"/>
  <c r="N67" i="3"/>
  <c r="H90" i="1" s="1"/>
  <c r="N68" i="3"/>
  <c r="H91" i="1" s="1"/>
  <c r="N69" i="3"/>
  <c r="H92" i="1" s="1"/>
  <c r="N70" i="3"/>
  <c r="H93" i="1" s="1"/>
  <c r="N71" i="3"/>
  <c r="H94" i="1" s="1"/>
  <c r="N72" i="3"/>
  <c r="H95" i="1" s="1"/>
  <c r="M64" i="3"/>
  <c r="G87" i="1" s="1"/>
  <c r="M65" i="3"/>
  <c r="G88" i="1" s="1"/>
  <c r="M66" i="3"/>
  <c r="G89" i="1" s="1"/>
  <c r="M67" i="3"/>
  <c r="G90" i="1" s="1"/>
  <c r="M68" i="3"/>
  <c r="G91" i="1" s="1"/>
  <c r="M69" i="3"/>
  <c r="G92" i="1" s="1"/>
  <c r="M70" i="3"/>
  <c r="G93" i="1" s="1"/>
  <c r="M71" i="3"/>
  <c r="G94" i="1" s="1"/>
  <c r="M72" i="3"/>
  <c r="G95" i="1" s="1"/>
  <c r="L64" i="3"/>
  <c r="F87" i="1" s="1"/>
  <c r="L65" i="3"/>
  <c r="F88" i="1" s="1"/>
  <c r="L66" i="3"/>
  <c r="F89" i="1" s="1"/>
  <c r="L67" i="3"/>
  <c r="F90" i="1" s="1"/>
  <c r="L68" i="3"/>
  <c r="F91" i="1" s="1"/>
  <c r="L69" i="3"/>
  <c r="F92" i="1" s="1"/>
  <c r="L70" i="3"/>
  <c r="F93" i="1" s="1"/>
  <c r="L71" i="3"/>
  <c r="F94" i="1" s="1"/>
  <c r="L72" i="3"/>
  <c r="F95" i="1" s="1"/>
  <c r="K64" i="3"/>
  <c r="E87" i="1" s="1"/>
  <c r="K65" i="3"/>
  <c r="E88" i="1" s="1"/>
  <c r="K66" i="3"/>
  <c r="E89" i="1" s="1"/>
  <c r="K67" i="3"/>
  <c r="E90" i="1" s="1"/>
  <c r="K68" i="3"/>
  <c r="E91" i="1" s="1"/>
  <c r="K69" i="3"/>
  <c r="E92" i="1" s="1"/>
  <c r="K70" i="3"/>
  <c r="E93" i="1" s="1"/>
  <c r="K71" i="3"/>
  <c r="E94" i="1" s="1"/>
  <c r="K72" i="3"/>
  <c r="E95" i="1" s="1"/>
  <c r="J65" i="3"/>
  <c r="D88" i="1" s="1"/>
  <c r="J66" i="3"/>
  <c r="D89" i="1" s="1"/>
  <c r="J67" i="3"/>
  <c r="D90" i="1" s="1"/>
  <c r="J68" i="3"/>
  <c r="D91" i="1" s="1"/>
  <c r="J69" i="3"/>
  <c r="D92" i="1" s="1"/>
  <c r="J70" i="3"/>
  <c r="D93" i="1" s="1"/>
  <c r="J71" i="3"/>
  <c r="D94" i="1" s="1"/>
  <c r="J72" i="3"/>
  <c r="D95" i="1" s="1"/>
  <c r="I65" i="3"/>
  <c r="C88" i="1" s="1"/>
  <c r="I66" i="3"/>
  <c r="C89" i="1" s="1"/>
  <c r="I67" i="3"/>
  <c r="C90" i="1" s="1"/>
  <c r="I68" i="3"/>
  <c r="C91" i="1" s="1"/>
  <c r="I69" i="3"/>
  <c r="C92" i="1" s="1"/>
  <c r="I70" i="3"/>
  <c r="C93" i="1" s="1"/>
  <c r="I71" i="3"/>
  <c r="C94" i="1" s="1"/>
  <c r="I72" i="3"/>
  <c r="C95" i="1" s="1"/>
  <c r="I64" i="3"/>
  <c r="C87" i="1" s="1"/>
  <c r="J64" i="3"/>
  <c r="D87" i="1" s="1"/>
  <c r="H65" i="3"/>
  <c r="B88" i="1" s="1"/>
  <c r="H66" i="3"/>
  <c r="B89" i="1" s="1"/>
  <c r="H67" i="3"/>
  <c r="B90" i="1" s="1"/>
  <c r="H68" i="3"/>
  <c r="B91" i="1" s="1"/>
  <c r="H69" i="3"/>
  <c r="B92" i="1" s="1"/>
  <c r="H70" i="3"/>
  <c r="B93" i="1" s="1"/>
  <c r="H71" i="3"/>
  <c r="B94" i="1" s="1"/>
  <c r="H72" i="3"/>
  <c r="B95" i="1" s="1"/>
  <c r="H64" i="3"/>
  <c r="B87" i="1" s="1"/>
  <c r="F64" i="3"/>
  <c r="N60" i="3"/>
  <c r="H81" i="1" s="1"/>
  <c r="N61" i="3"/>
  <c r="H82" i="1" s="1"/>
  <c r="N62" i="3"/>
  <c r="H83" i="1" s="1"/>
  <c r="N63" i="3"/>
  <c r="H84" i="1" s="1"/>
  <c r="M60" i="3"/>
  <c r="G81" i="1" s="1"/>
  <c r="M61" i="3"/>
  <c r="G82" i="1" s="1"/>
  <c r="M62" i="3"/>
  <c r="G83" i="1" s="1"/>
  <c r="M63" i="3"/>
  <c r="G84" i="1" s="1"/>
  <c r="L60" i="3"/>
  <c r="F81" i="1" s="1"/>
  <c r="L61" i="3"/>
  <c r="F82" i="1" s="1"/>
  <c r="L62" i="3"/>
  <c r="F83" i="1" s="1"/>
  <c r="L63" i="3"/>
  <c r="F84" i="1" s="1"/>
  <c r="K60" i="3"/>
  <c r="E81" i="1" s="1"/>
  <c r="K61" i="3"/>
  <c r="E82" i="1" s="1"/>
  <c r="K62" i="3"/>
  <c r="E83" i="1" s="1"/>
  <c r="K63" i="3"/>
  <c r="E84" i="1" s="1"/>
  <c r="I61" i="3"/>
  <c r="C82" i="1" s="1"/>
  <c r="I62" i="3"/>
  <c r="C83" i="1" s="1"/>
  <c r="I63" i="3"/>
  <c r="C84" i="1" s="1"/>
  <c r="J61" i="3"/>
  <c r="D82" i="1" s="1"/>
  <c r="J62" i="3"/>
  <c r="D83" i="1" s="1"/>
  <c r="J63" i="3"/>
  <c r="D84" i="1" s="1"/>
  <c r="J60" i="3"/>
  <c r="D81" i="1" s="1"/>
  <c r="I60" i="3"/>
  <c r="C81" i="1" s="1"/>
  <c r="H61" i="3"/>
  <c r="B82" i="1" s="1"/>
  <c r="H62" i="3"/>
  <c r="B83" i="1" s="1"/>
  <c r="H63" i="3"/>
  <c r="B84" i="1" s="1"/>
  <c r="H60" i="3"/>
  <c r="B81" i="1" s="1"/>
  <c r="F60" i="3"/>
  <c r="F54" i="3"/>
  <c r="F48" i="3"/>
  <c r="N53" i="3"/>
  <c r="H70" i="1" s="1"/>
  <c r="N54" i="3"/>
  <c r="H73" i="1" s="1"/>
  <c r="N55" i="3"/>
  <c r="H74" i="1" s="1"/>
  <c r="N56" i="3"/>
  <c r="H75" i="1" s="1"/>
  <c r="N57" i="3"/>
  <c r="H76" i="1" s="1"/>
  <c r="N58" i="3"/>
  <c r="H77" i="1" s="1"/>
  <c r="N59" i="3"/>
  <c r="H78" i="1" s="1"/>
  <c r="M53" i="3"/>
  <c r="G70" i="1" s="1"/>
  <c r="M54" i="3"/>
  <c r="G73" i="1" s="1"/>
  <c r="M55" i="3"/>
  <c r="G74" i="1" s="1"/>
  <c r="M56" i="3"/>
  <c r="G75" i="1" s="1"/>
  <c r="M57" i="3"/>
  <c r="G76" i="1" s="1"/>
  <c r="M58" i="3"/>
  <c r="G77" i="1" s="1"/>
  <c r="M59" i="3"/>
  <c r="G78" i="1" s="1"/>
  <c r="L53" i="3"/>
  <c r="F70" i="1" s="1"/>
  <c r="L54" i="3"/>
  <c r="F73" i="1" s="1"/>
  <c r="L55" i="3"/>
  <c r="F74" i="1" s="1"/>
  <c r="L56" i="3"/>
  <c r="F75" i="1" s="1"/>
  <c r="L57" i="3"/>
  <c r="F76" i="1" s="1"/>
  <c r="L58" i="3"/>
  <c r="F77" i="1" s="1"/>
  <c r="L59" i="3"/>
  <c r="F78" i="1" s="1"/>
  <c r="K53" i="3"/>
  <c r="E70" i="1" s="1"/>
  <c r="K54" i="3"/>
  <c r="E73" i="1" s="1"/>
  <c r="K55" i="3"/>
  <c r="E74" i="1" s="1"/>
  <c r="K56" i="3"/>
  <c r="E75" i="1" s="1"/>
  <c r="K57" i="3"/>
  <c r="E76" i="1" s="1"/>
  <c r="K58" i="3"/>
  <c r="E77" i="1" s="1"/>
  <c r="K59" i="3"/>
  <c r="E78" i="1" s="1"/>
  <c r="J59" i="3"/>
  <c r="D78" i="1" s="1"/>
  <c r="J58" i="3"/>
  <c r="D77" i="1" s="1"/>
  <c r="J57" i="3"/>
  <c r="D76" i="1" s="1"/>
  <c r="J56" i="3"/>
  <c r="D75" i="1" s="1"/>
  <c r="J55" i="3"/>
  <c r="D74" i="1" s="1"/>
  <c r="I55" i="3"/>
  <c r="C74" i="1" s="1"/>
  <c r="I56" i="3"/>
  <c r="C75" i="1" s="1"/>
  <c r="I57" i="3"/>
  <c r="C76" i="1" s="1"/>
  <c r="I58" i="3"/>
  <c r="C77" i="1" s="1"/>
  <c r="I59" i="3"/>
  <c r="C78" i="1" s="1"/>
  <c r="J54" i="3"/>
  <c r="D73" i="1" s="1"/>
  <c r="I54" i="3"/>
  <c r="C73" i="1" s="1"/>
  <c r="H55" i="3"/>
  <c r="B74" i="1" s="1"/>
  <c r="H56" i="3"/>
  <c r="B75" i="1" s="1"/>
  <c r="H57" i="3"/>
  <c r="B76" i="1" s="1"/>
  <c r="H58" i="3"/>
  <c r="B77" i="1" s="1"/>
  <c r="H59" i="3"/>
  <c r="B78" i="1" s="1"/>
  <c r="H54" i="3"/>
  <c r="B73" i="1" s="1"/>
  <c r="N48" i="3"/>
  <c r="H65" i="1" s="1"/>
  <c r="N49" i="3"/>
  <c r="H66" i="1" s="1"/>
  <c r="N50" i="3"/>
  <c r="H67" i="1" s="1"/>
  <c r="N51" i="3"/>
  <c r="H68" i="1" s="1"/>
  <c r="N52" i="3"/>
  <c r="H69" i="1" s="1"/>
  <c r="M48" i="3"/>
  <c r="G65" i="1" s="1"/>
  <c r="M49" i="3"/>
  <c r="G66" i="1" s="1"/>
  <c r="M50" i="3"/>
  <c r="G67" i="1" s="1"/>
  <c r="M51" i="3"/>
  <c r="G68" i="1" s="1"/>
  <c r="M52" i="3"/>
  <c r="G69" i="1" s="1"/>
  <c r="L48" i="3"/>
  <c r="F65" i="1" s="1"/>
  <c r="L49" i="3"/>
  <c r="F66" i="1" s="1"/>
  <c r="L50" i="3"/>
  <c r="F67" i="1" s="1"/>
  <c r="L51" i="3"/>
  <c r="F68" i="1" s="1"/>
  <c r="L52" i="3"/>
  <c r="F69" i="1" s="1"/>
  <c r="K48" i="3"/>
  <c r="E65" i="1" s="1"/>
  <c r="K49" i="3"/>
  <c r="E66" i="1" s="1"/>
  <c r="K50" i="3"/>
  <c r="E67" i="1" s="1"/>
  <c r="K51" i="3"/>
  <c r="E68" i="1" s="1"/>
  <c r="K52" i="3"/>
  <c r="E69" i="1" s="1"/>
  <c r="J49" i="3"/>
  <c r="D66" i="1" s="1"/>
  <c r="J50" i="3"/>
  <c r="D67" i="1" s="1"/>
  <c r="J51" i="3"/>
  <c r="D68" i="1" s="1"/>
  <c r="J52" i="3"/>
  <c r="D69" i="1" s="1"/>
  <c r="J53" i="3"/>
  <c r="D70" i="1" s="1"/>
  <c r="I49" i="3"/>
  <c r="C66" i="1" s="1"/>
  <c r="I50" i="3"/>
  <c r="C67" i="1" s="1"/>
  <c r="I51" i="3"/>
  <c r="C68" i="1" s="1"/>
  <c r="I52" i="3"/>
  <c r="C69" i="1" s="1"/>
  <c r="I53" i="3"/>
  <c r="C70" i="1" s="1"/>
  <c r="H49" i="3"/>
  <c r="B66" i="1" s="1"/>
  <c r="H50" i="3"/>
  <c r="B67" i="1" s="1"/>
  <c r="H51" i="3"/>
  <c r="B68" i="1" s="1"/>
  <c r="H52" i="3"/>
  <c r="B69" i="1" s="1"/>
  <c r="H53" i="3"/>
  <c r="B70" i="1" s="1"/>
  <c r="J48" i="3"/>
  <c r="I48" i="3"/>
  <c r="H48" i="3"/>
  <c r="B65" i="1" s="1"/>
  <c r="T111" i="4"/>
  <c r="O95" i="3" s="1"/>
  <c r="I125" i="1" s="1"/>
  <c r="T110" i="4"/>
  <c r="O94" i="3" s="1"/>
  <c r="I124" i="1" s="1"/>
  <c r="C110" i="4"/>
  <c r="E94" i="3" s="1"/>
  <c r="T102" i="4"/>
  <c r="O93" i="3" s="1"/>
  <c r="I121" i="1" s="1"/>
  <c r="T101" i="4"/>
  <c r="O92" i="3" s="1"/>
  <c r="I120" i="1" s="1"/>
  <c r="T99" i="4"/>
  <c r="O90" i="3" s="1"/>
  <c r="I118" i="1" s="1"/>
  <c r="T100" i="4"/>
  <c r="O91" i="3" s="1"/>
  <c r="I119" i="1" s="1"/>
  <c r="T98" i="4"/>
  <c r="O89" i="3" s="1"/>
  <c r="I117" i="1" s="1"/>
  <c r="T97" i="4"/>
  <c r="O88" i="3" s="1"/>
  <c r="I116" i="1" s="1"/>
  <c r="T96" i="4"/>
  <c r="O87" i="3" s="1"/>
  <c r="I115" i="1" s="1"/>
  <c r="T95" i="4"/>
  <c r="O86" i="3" s="1"/>
  <c r="I114" i="1" s="1"/>
  <c r="T94" i="4"/>
  <c r="O85" i="3" s="1"/>
  <c r="I113" i="1" s="1"/>
  <c r="T93" i="4"/>
  <c r="O84" i="3" s="1"/>
  <c r="I112" i="1" s="1"/>
  <c r="T92" i="4"/>
  <c r="O83" i="3" s="1"/>
  <c r="I111" i="1" s="1"/>
  <c r="T91" i="4"/>
  <c r="O82" i="3" s="1"/>
  <c r="I110" i="1" s="1"/>
  <c r="T90" i="4"/>
  <c r="O81" i="3" s="1"/>
  <c r="I109" i="1" s="1"/>
  <c r="T89" i="4"/>
  <c r="O80" i="3" s="1"/>
  <c r="I108" i="1" s="1"/>
  <c r="C89" i="4"/>
  <c r="E80" i="3" s="1"/>
  <c r="T88" i="4"/>
  <c r="O79" i="3" s="1"/>
  <c r="I105" i="1" s="1"/>
  <c r="T87" i="4"/>
  <c r="O78" i="3" s="1"/>
  <c r="I104" i="1" s="1"/>
  <c r="T86" i="4"/>
  <c r="O77" i="3" s="1"/>
  <c r="I103" i="1" s="1"/>
  <c r="T85" i="4"/>
  <c r="O76" i="3" s="1"/>
  <c r="I102" i="1" s="1"/>
  <c r="T84" i="4"/>
  <c r="O75" i="3" s="1"/>
  <c r="I101" i="1" s="1"/>
  <c r="T83" i="4"/>
  <c r="O74" i="3" s="1"/>
  <c r="I100" i="1" s="1"/>
  <c r="T82" i="4"/>
  <c r="O73" i="3" s="1"/>
  <c r="I99" i="1" s="1"/>
  <c r="C82" i="4"/>
  <c r="E73" i="3" s="1"/>
  <c r="B82" i="4"/>
  <c r="T81" i="4"/>
  <c r="O72" i="3" s="1"/>
  <c r="I95" i="1" s="1"/>
  <c r="T80" i="4"/>
  <c r="O71" i="3" s="1"/>
  <c r="I94" i="1" s="1"/>
  <c r="T79" i="4"/>
  <c r="O70" i="3" s="1"/>
  <c r="I93" i="1" s="1"/>
  <c r="T78" i="4"/>
  <c r="O69" i="3" s="1"/>
  <c r="I92" i="1" s="1"/>
  <c r="T77" i="4"/>
  <c r="O68" i="3" s="1"/>
  <c r="I91" i="1" s="1"/>
  <c r="T76" i="4"/>
  <c r="O67" i="3" s="1"/>
  <c r="I90" i="1" s="1"/>
  <c r="T75" i="4"/>
  <c r="O66" i="3" s="1"/>
  <c r="I89" i="1" s="1"/>
  <c r="T74" i="4"/>
  <c r="O65" i="3" s="1"/>
  <c r="I88" i="1" s="1"/>
  <c r="T73" i="4"/>
  <c r="O64" i="3" s="1"/>
  <c r="I87" i="1" s="1"/>
  <c r="C73" i="4"/>
  <c r="E64" i="3" s="1"/>
  <c r="T70" i="4"/>
  <c r="O62" i="3" s="1"/>
  <c r="I83" i="1" s="1"/>
  <c r="T71" i="4"/>
  <c r="O63" i="3" s="1"/>
  <c r="I84" i="1" s="1"/>
  <c r="T69" i="4"/>
  <c r="O61" i="3" s="1"/>
  <c r="I82" i="1" s="1"/>
  <c r="T68" i="4"/>
  <c r="O60" i="3" s="1"/>
  <c r="I81" i="1" s="1"/>
  <c r="C68" i="4"/>
  <c r="E60" i="3" s="1"/>
  <c r="T66" i="4"/>
  <c r="O58" i="3" s="1"/>
  <c r="I77" i="1" s="1"/>
  <c r="T65" i="4"/>
  <c r="O57" i="3" s="1"/>
  <c r="I76" i="1" s="1"/>
  <c r="T64" i="4"/>
  <c r="O56" i="3" s="1"/>
  <c r="I75" i="1" s="1"/>
  <c r="T67" i="4"/>
  <c r="O59" i="3" s="1"/>
  <c r="I78" i="1" s="1"/>
  <c r="T63" i="4"/>
  <c r="O55" i="3" s="1"/>
  <c r="I74" i="1" s="1"/>
  <c r="T62" i="4"/>
  <c r="O54" i="3" s="1"/>
  <c r="I73" i="1" s="1"/>
  <c r="C62" i="4"/>
  <c r="E54" i="3" s="1"/>
  <c r="T60" i="4"/>
  <c r="O52" i="3" s="1"/>
  <c r="I69" i="1" s="1"/>
  <c r="T59" i="4"/>
  <c r="O51" i="3" s="1"/>
  <c r="I68" i="1" s="1"/>
  <c r="T58" i="4"/>
  <c r="O50" i="3" s="1"/>
  <c r="I67" i="1" s="1"/>
  <c r="T57" i="4"/>
  <c r="O49" i="3" s="1"/>
  <c r="I66" i="1" s="1"/>
  <c r="T56" i="4"/>
  <c r="O48" i="3" s="1"/>
  <c r="I65" i="1" s="1"/>
  <c r="T61" i="4"/>
  <c r="O53" i="3" s="1"/>
  <c r="I70" i="1" s="1"/>
  <c r="C56" i="4"/>
  <c r="E48" i="3" s="1"/>
  <c r="T35" i="4"/>
  <c r="T36" i="4"/>
  <c r="T37" i="4"/>
  <c r="T38" i="4"/>
  <c r="T39" i="4"/>
  <c r="T42" i="4"/>
  <c r="T43" i="4"/>
  <c r="T44" i="4"/>
  <c r="T45" i="4"/>
  <c r="T46" i="4"/>
  <c r="T47" i="4"/>
  <c r="T48" i="4"/>
  <c r="T54" i="4"/>
  <c r="T55" i="4"/>
  <c r="B56" i="4"/>
  <c r="C48" i="3" s="1"/>
  <c r="AM97" i="1" l="1"/>
  <c r="CR106" i="1"/>
  <c r="K122" i="1"/>
  <c r="M122" i="1"/>
  <c r="L155" i="1"/>
  <c r="M155" i="1"/>
  <c r="L145" i="1"/>
  <c r="M145" i="1"/>
  <c r="L63" i="1"/>
  <c r="M63" i="1"/>
  <c r="M126" i="1"/>
  <c r="L126" i="1"/>
  <c r="AF97" i="1"/>
  <c r="K97" i="1"/>
  <c r="M127" i="1"/>
  <c r="K46" i="1"/>
  <c r="L127" i="1"/>
  <c r="M97" i="1"/>
  <c r="L132" i="1"/>
  <c r="L122" i="1"/>
  <c r="M132" i="1"/>
  <c r="M106" i="1"/>
  <c r="M85" i="1"/>
  <c r="L106" i="1"/>
  <c r="L85" i="1"/>
  <c r="L36" i="1"/>
  <c r="K71" i="1"/>
  <c r="M36" i="1"/>
  <c r="L71" i="1"/>
  <c r="K138" i="1"/>
  <c r="L138" i="1"/>
  <c r="L46" i="1"/>
  <c r="K79" i="1"/>
  <c r="L79" i="1"/>
  <c r="AY79" i="1"/>
  <c r="AZ79" i="1" s="1"/>
  <c r="AM79" i="1"/>
  <c r="AY96" i="1"/>
  <c r="AZ96" i="1" s="1"/>
  <c r="CR107" i="1"/>
  <c r="AG97" i="1"/>
  <c r="AM85" i="1"/>
  <c r="AY86" i="1"/>
  <c r="AZ86" i="1" s="1"/>
  <c r="CR86" i="1"/>
  <c r="AH106" i="1"/>
  <c r="AJ106" i="1" s="1"/>
  <c r="CR62" i="1"/>
  <c r="AH97" i="1"/>
  <c r="AJ97" i="1" s="1"/>
  <c r="AY98" i="1"/>
  <c r="AZ98" i="1" s="1"/>
  <c r="CR85" i="1"/>
  <c r="AY85" i="1"/>
  <c r="AZ85" i="1" s="1"/>
  <c r="CR96" i="1"/>
  <c r="AF106" i="1"/>
  <c r="AG106" i="1" s="1"/>
  <c r="CR79" i="1"/>
  <c r="AY97" i="1"/>
  <c r="AZ97" i="1" s="1"/>
  <c r="AY80" i="1"/>
  <c r="AZ80" i="1" s="1"/>
  <c r="AM106" i="1"/>
  <c r="AY107" i="1"/>
  <c r="AZ107" i="1" s="1"/>
  <c r="AP106" i="1"/>
  <c r="CR97" i="1"/>
  <c r="CR80" i="1"/>
  <c r="AH85" i="1"/>
  <c r="AI85" i="1"/>
  <c r="AF79" i="1"/>
  <c r="AG79" i="1" s="1"/>
  <c r="M96" i="1"/>
  <c r="K96" i="1"/>
  <c r="AG85" i="1"/>
  <c r="AH79" i="1"/>
  <c r="AJ79" i="1" s="1"/>
  <c r="M62" i="1"/>
  <c r="AY62" i="1"/>
  <c r="AZ62" i="1" s="1"/>
  <c r="K62" i="1"/>
  <c r="AJ85" i="1" l="1"/>
  <c r="N42" i="3" l="1"/>
  <c r="H56" i="1" s="1"/>
  <c r="M42" i="3"/>
  <c r="G56" i="1" s="1"/>
  <c r="L42" i="3"/>
  <c r="F56" i="1" s="1"/>
  <c r="K42" i="3"/>
  <c r="E56" i="1" s="1"/>
  <c r="J42" i="3"/>
  <c r="D56" i="1" s="1"/>
  <c r="I42" i="3"/>
  <c r="C56" i="1" s="1"/>
  <c r="H42" i="3"/>
  <c r="H43" i="3"/>
  <c r="H44" i="3"/>
  <c r="H45" i="3"/>
  <c r="H46" i="3"/>
  <c r="H47" i="3"/>
  <c r="O42" i="3"/>
  <c r="I56" i="1" s="1"/>
  <c r="B56" i="1" l="1"/>
  <c r="B57" i="1"/>
  <c r="B61" i="1"/>
  <c r="B60" i="1"/>
  <c r="B58" i="1"/>
  <c r="B59" i="1"/>
  <c r="S122" i="7" l="1"/>
  <c r="M45" i="1" l="1"/>
  <c r="J210" i="1"/>
  <c r="K210" i="1"/>
  <c r="L210" i="1"/>
  <c r="M210" i="1"/>
  <c r="J209" i="1"/>
  <c r="K209" i="1"/>
  <c r="L209" i="1"/>
  <c r="M209" i="1"/>
  <c r="J208" i="1"/>
  <c r="K208" i="1"/>
  <c r="L208" i="1"/>
  <c r="M208" i="1"/>
  <c r="J207" i="1"/>
  <c r="K207" i="1"/>
  <c r="L207" i="1"/>
  <c r="M207" i="1"/>
  <c r="J206" i="1"/>
  <c r="K206" i="1"/>
  <c r="L206" i="1"/>
  <c r="M206" i="1"/>
  <c r="J205" i="1"/>
  <c r="K205" i="1"/>
  <c r="L205" i="1"/>
  <c r="M205" i="1"/>
  <c r="J202" i="1"/>
  <c r="K202" i="1"/>
  <c r="L202" i="1"/>
  <c r="M202" i="1"/>
  <c r="J201" i="1"/>
  <c r="K201" i="1"/>
  <c r="L201" i="1"/>
  <c r="M201" i="1"/>
  <c r="J200" i="1"/>
  <c r="K200" i="1"/>
  <c r="L200" i="1"/>
  <c r="M200" i="1"/>
  <c r="J199" i="1"/>
  <c r="K199" i="1"/>
  <c r="L199" i="1"/>
  <c r="M199" i="1"/>
  <c r="M198" i="1"/>
  <c r="J198" i="1"/>
  <c r="K198" i="1"/>
  <c r="L198" i="1"/>
  <c r="J197" i="1"/>
  <c r="K197" i="1"/>
  <c r="L197" i="1"/>
  <c r="M197" i="1"/>
  <c r="J196" i="1"/>
  <c r="K196" i="1"/>
  <c r="L196" i="1"/>
  <c r="M196" i="1"/>
  <c r="J195" i="1"/>
  <c r="K195" i="1"/>
  <c r="L195" i="1"/>
  <c r="M195" i="1"/>
  <c r="J194" i="1"/>
  <c r="K194" i="1"/>
  <c r="L194" i="1"/>
  <c r="M194" i="1"/>
  <c r="J193" i="1"/>
  <c r="K193" i="1"/>
  <c r="L193" i="1"/>
  <c r="M193" i="1"/>
  <c r="J192" i="1"/>
  <c r="K192" i="1"/>
  <c r="L192" i="1"/>
  <c r="M192" i="1"/>
  <c r="J191" i="1"/>
  <c r="K191" i="1"/>
  <c r="L191" i="1"/>
  <c r="M191" i="1"/>
  <c r="J190" i="1"/>
  <c r="K190" i="1"/>
  <c r="L190" i="1"/>
  <c r="M190" i="1"/>
  <c r="J187" i="1"/>
  <c r="K187" i="1"/>
  <c r="L187" i="1"/>
  <c r="M187" i="1"/>
  <c r="J186" i="1"/>
  <c r="K186" i="1"/>
  <c r="L186" i="1"/>
  <c r="M186" i="1"/>
  <c r="J185" i="1"/>
  <c r="K185" i="1"/>
  <c r="L185" i="1"/>
  <c r="M185" i="1"/>
  <c r="J184" i="1"/>
  <c r="K184" i="1"/>
  <c r="L184" i="1"/>
  <c r="M184" i="1"/>
  <c r="J183" i="1"/>
  <c r="K183" i="1"/>
  <c r="L183" i="1"/>
  <c r="M183" i="1"/>
  <c r="J180" i="1"/>
  <c r="K180" i="1"/>
  <c r="L180" i="1"/>
  <c r="M180" i="1"/>
  <c r="J179" i="1"/>
  <c r="K179" i="1"/>
  <c r="L179" i="1"/>
  <c r="M179" i="1"/>
  <c r="J178" i="1"/>
  <c r="K178" i="1"/>
  <c r="L178" i="1"/>
  <c r="M178" i="1"/>
  <c r="J175" i="1"/>
  <c r="K175" i="1"/>
  <c r="L175" i="1"/>
  <c r="M175" i="1"/>
  <c r="J172" i="1"/>
  <c r="K172" i="1"/>
  <c r="L172" i="1"/>
  <c r="M172" i="1"/>
  <c r="J171" i="1"/>
  <c r="K171" i="1"/>
  <c r="L171" i="1"/>
  <c r="M171" i="1"/>
  <c r="J170" i="1"/>
  <c r="K170" i="1"/>
  <c r="L170" i="1"/>
  <c r="M170" i="1"/>
  <c r="J169" i="1"/>
  <c r="K169" i="1"/>
  <c r="L169" i="1"/>
  <c r="M169" i="1"/>
  <c r="J168" i="1"/>
  <c r="K168" i="1"/>
  <c r="L168" i="1"/>
  <c r="M168" i="1"/>
  <c r="J167" i="1"/>
  <c r="K167" i="1"/>
  <c r="L167" i="1"/>
  <c r="M167" i="1"/>
  <c r="J166" i="1"/>
  <c r="K166" i="1"/>
  <c r="L166" i="1"/>
  <c r="M166" i="1"/>
  <c r="J165" i="1"/>
  <c r="K165" i="1"/>
  <c r="L165" i="1"/>
  <c r="M165" i="1"/>
  <c r="J160" i="1"/>
  <c r="K160" i="1"/>
  <c r="L160" i="1"/>
  <c r="M160" i="1"/>
  <c r="J159" i="1"/>
  <c r="K159" i="1"/>
  <c r="L159" i="1"/>
  <c r="M159" i="1"/>
  <c r="J158" i="1"/>
  <c r="K158" i="1"/>
  <c r="L158" i="1"/>
  <c r="M158" i="1"/>
  <c r="J157" i="1"/>
  <c r="K157" i="1"/>
  <c r="L157" i="1"/>
  <c r="M157" i="1"/>
  <c r="J152" i="1"/>
  <c r="K152" i="1"/>
  <c r="L152" i="1"/>
  <c r="M152" i="1"/>
  <c r="J153" i="1"/>
  <c r="K153" i="1"/>
  <c r="L153" i="1"/>
  <c r="M153" i="1"/>
  <c r="J154" i="1"/>
  <c r="K154" i="1"/>
  <c r="L154" i="1"/>
  <c r="M154" i="1"/>
  <c r="J151" i="1"/>
  <c r="K151" i="1"/>
  <c r="L151" i="1"/>
  <c r="M151" i="1"/>
  <c r="J150" i="1"/>
  <c r="K150" i="1"/>
  <c r="L150" i="1"/>
  <c r="M150" i="1"/>
  <c r="J149" i="1"/>
  <c r="K149" i="1"/>
  <c r="L149" i="1"/>
  <c r="M149" i="1"/>
  <c r="J148" i="1"/>
  <c r="K148" i="1"/>
  <c r="L148" i="1"/>
  <c r="M148" i="1"/>
  <c r="J147" i="1"/>
  <c r="K147" i="1"/>
  <c r="L147" i="1"/>
  <c r="M147" i="1"/>
  <c r="AH133" i="1"/>
  <c r="AE122" i="1"/>
  <c r="AI122" i="1"/>
  <c r="AE71" i="1"/>
  <c r="AH71" i="1"/>
  <c r="AE63" i="1"/>
  <c r="AF63" i="1"/>
  <c r="J48" i="1"/>
  <c r="AE46" i="1" s="1"/>
  <c r="K48" i="1"/>
  <c r="AH46" i="1" s="1"/>
  <c r="L48" i="1"/>
  <c r="M48" i="1"/>
  <c r="J45" i="1"/>
  <c r="K45" i="1"/>
  <c r="L45" i="1"/>
  <c r="M44" i="1"/>
  <c r="J44" i="1"/>
  <c r="K44" i="1"/>
  <c r="L44" i="1"/>
  <c r="J43" i="1"/>
  <c r="K43" i="1"/>
  <c r="L43" i="1"/>
  <c r="M43" i="1"/>
  <c r="J42" i="1"/>
  <c r="K42" i="1"/>
  <c r="L42" i="1"/>
  <c r="M42" i="1"/>
  <c r="J41" i="1"/>
  <c r="K41" i="1"/>
  <c r="L41" i="1"/>
  <c r="M41" i="1"/>
  <c r="J40" i="1"/>
  <c r="K40" i="1"/>
  <c r="L40" i="1"/>
  <c r="M40" i="1"/>
  <c r="J39" i="1"/>
  <c r="K39" i="1"/>
  <c r="L39" i="1"/>
  <c r="M39" i="1"/>
  <c r="J38" i="1"/>
  <c r="AE36" i="1" s="1"/>
  <c r="K38" i="1"/>
  <c r="AF36" i="1" s="1"/>
  <c r="L38" i="1"/>
  <c r="M38" i="1"/>
  <c r="M28" i="1"/>
  <c r="M29" i="1"/>
  <c r="M30" i="1"/>
  <c r="M31" i="1"/>
  <c r="M32" i="1"/>
  <c r="M33" i="1"/>
  <c r="M34" i="1"/>
  <c r="L28" i="1"/>
  <c r="L29" i="1"/>
  <c r="L30" i="1"/>
  <c r="L31" i="1"/>
  <c r="L32" i="1"/>
  <c r="L33" i="1"/>
  <c r="L34" i="1"/>
  <c r="K28" i="1"/>
  <c r="K29" i="1"/>
  <c r="K30" i="1"/>
  <c r="K31" i="1"/>
  <c r="K32" i="1"/>
  <c r="K33" i="1"/>
  <c r="K34" i="1"/>
  <c r="J28" i="1"/>
  <c r="J29" i="1"/>
  <c r="J30" i="1"/>
  <c r="J31" i="1"/>
  <c r="J32" i="1"/>
  <c r="J33" i="1"/>
  <c r="J34" i="1"/>
  <c r="J27" i="1"/>
  <c r="AE25" i="1" s="1"/>
  <c r="K27" i="1"/>
  <c r="AI25" i="1" s="1"/>
  <c r="L27" i="1"/>
  <c r="M27" i="1"/>
  <c r="J24" i="1"/>
  <c r="K24" i="1"/>
  <c r="L24" i="1"/>
  <c r="M24" i="1"/>
  <c r="J23" i="1"/>
  <c r="AE21" i="1" s="1"/>
  <c r="K23" i="1"/>
  <c r="AH21" i="1" s="1"/>
  <c r="L23" i="1"/>
  <c r="M23" i="1"/>
  <c r="M18" i="1"/>
  <c r="L18" i="1"/>
  <c r="K18" i="1"/>
  <c r="J18" i="1"/>
  <c r="K17" i="1"/>
  <c r="L17" i="1"/>
  <c r="M17" i="1"/>
  <c r="J17" i="1"/>
  <c r="M12" i="1"/>
  <c r="M13" i="1"/>
  <c r="M14" i="1"/>
  <c r="L12" i="1"/>
  <c r="L13" i="1"/>
  <c r="L14" i="1"/>
  <c r="K12" i="1"/>
  <c r="K13" i="1"/>
  <c r="K14" i="1"/>
  <c r="J12" i="1"/>
  <c r="J13" i="1"/>
  <c r="J14" i="1"/>
  <c r="K11" i="1"/>
  <c r="L11" i="1"/>
  <c r="M11" i="1"/>
  <c r="J27" i="3"/>
  <c r="D39" i="1" s="1"/>
  <c r="J28" i="3"/>
  <c r="D40" i="1" s="1"/>
  <c r="J29" i="3"/>
  <c r="D41" i="1" s="1"/>
  <c r="J30" i="3"/>
  <c r="D42" i="1" s="1"/>
  <c r="J31" i="3"/>
  <c r="D43" i="1" s="1"/>
  <c r="J32" i="3"/>
  <c r="D44" i="1" s="1"/>
  <c r="J33" i="3"/>
  <c r="D45" i="1" s="1"/>
  <c r="J26" i="3"/>
  <c r="D38" i="1" s="1"/>
  <c r="I27" i="3"/>
  <c r="C39" i="1" s="1"/>
  <c r="I28" i="3"/>
  <c r="C40" i="1" s="1"/>
  <c r="I29" i="3"/>
  <c r="C41" i="1" s="1"/>
  <c r="I30" i="3"/>
  <c r="C42" i="1" s="1"/>
  <c r="I31" i="3"/>
  <c r="C43" i="1" s="1"/>
  <c r="I32" i="3"/>
  <c r="C44" i="1" s="1"/>
  <c r="I33" i="3"/>
  <c r="C45" i="1" s="1"/>
  <c r="H27" i="3"/>
  <c r="H28" i="3"/>
  <c r="H29" i="3"/>
  <c r="H30" i="3"/>
  <c r="H31" i="3"/>
  <c r="H32" i="3"/>
  <c r="H33" i="3"/>
  <c r="N150" i="3"/>
  <c r="N151" i="3"/>
  <c r="N152" i="3"/>
  <c r="N153" i="3"/>
  <c r="N154" i="3"/>
  <c r="M150" i="3"/>
  <c r="M151" i="3"/>
  <c r="M152" i="3"/>
  <c r="M153" i="3"/>
  <c r="M154" i="3"/>
  <c r="L150" i="3"/>
  <c r="L151" i="3"/>
  <c r="L152" i="3"/>
  <c r="L153" i="3"/>
  <c r="L154" i="3"/>
  <c r="K150" i="3"/>
  <c r="K151" i="3"/>
  <c r="K152" i="3"/>
  <c r="K153" i="3"/>
  <c r="K154" i="3"/>
  <c r="J150" i="3"/>
  <c r="D206" i="1" s="1"/>
  <c r="J151" i="3"/>
  <c r="D207" i="1" s="1"/>
  <c r="J152" i="3"/>
  <c r="D208" i="1" s="1"/>
  <c r="J153" i="3"/>
  <c r="D209" i="1" s="1"/>
  <c r="J154" i="3"/>
  <c r="D210" i="1" s="1"/>
  <c r="I150" i="3"/>
  <c r="C206" i="1" s="1"/>
  <c r="I151" i="3"/>
  <c r="C207" i="1" s="1"/>
  <c r="I152" i="3"/>
  <c r="C208" i="1" s="1"/>
  <c r="I153" i="3"/>
  <c r="C209" i="1" s="1"/>
  <c r="I154" i="3"/>
  <c r="C210" i="1" s="1"/>
  <c r="H150" i="3"/>
  <c r="H151" i="3"/>
  <c r="H152" i="3"/>
  <c r="H153" i="3"/>
  <c r="H154" i="3"/>
  <c r="N137" i="3"/>
  <c r="N138" i="3"/>
  <c r="N139" i="3"/>
  <c r="N140" i="3"/>
  <c r="N141" i="3"/>
  <c r="N142" i="3"/>
  <c r="N143" i="3"/>
  <c r="N144" i="3"/>
  <c r="N145" i="3"/>
  <c r="N146" i="3"/>
  <c r="N147" i="3"/>
  <c r="N148" i="3"/>
  <c r="M137" i="3"/>
  <c r="M138" i="3"/>
  <c r="M139" i="3"/>
  <c r="M140" i="3"/>
  <c r="M141" i="3"/>
  <c r="M142" i="3"/>
  <c r="M143" i="3"/>
  <c r="M144" i="3"/>
  <c r="M145" i="3"/>
  <c r="M146" i="3"/>
  <c r="M147" i="3"/>
  <c r="M148" i="3"/>
  <c r="L137" i="3"/>
  <c r="L138" i="3"/>
  <c r="L139" i="3"/>
  <c r="L140" i="3"/>
  <c r="L141" i="3"/>
  <c r="L142" i="3"/>
  <c r="L143" i="3"/>
  <c r="L144" i="3"/>
  <c r="L145" i="3"/>
  <c r="L146" i="3"/>
  <c r="L147" i="3"/>
  <c r="L148" i="3"/>
  <c r="K137" i="3"/>
  <c r="K138" i="3"/>
  <c r="K139" i="3"/>
  <c r="K140" i="3"/>
  <c r="K141" i="3"/>
  <c r="K142" i="3"/>
  <c r="K143" i="3"/>
  <c r="K144" i="3"/>
  <c r="K145" i="3"/>
  <c r="K146" i="3"/>
  <c r="K147" i="3"/>
  <c r="K148" i="3"/>
  <c r="J137" i="3"/>
  <c r="D191" i="1" s="1"/>
  <c r="J138" i="3"/>
  <c r="D192" i="1" s="1"/>
  <c r="J139" i="3"/>
  <c r="D193" i="1" s="1"/>
  <c r="J140" i="3"/>
  <c r="D194" i="1" s="1"/>
  <c r="J141" i="3"/>
  <c r="D195" i="1" s="1"/>
  <c r="J142" i="3"/>
  <c r="D196" i="1" s="1"/>
  <c r="J143" i="3"/>
  <c r="D197" i="1" s="1"/>
  <c r="J144" i="3"/>
  <c r="D198" i="1" s="1"/>
  <c r="J145" i="3"/>
  <c r="D199" i="1" s="1"/>
  <c r="J146" i="3"/>
  <c r="D200" i="1" s="1"/>
  <c r="J147" i="3"/>
  <c r="D201" i="1" s="1"/>
  <c r="J148" i="3"/>
  <c r="D202" i="1" s="1"/>
  <c r="I137" i="3"/>
  <c r="C191" i="1" s="1"/>
  <c r="I138" i="3"/>
  <c r="C192" i="1" s="1"/>
  <c r="I139" i="3"/>
  <c r="C193" i="1" s="1"/>
  <c r="I140" i="3"/>
  <c r="C194" i="1" s="1"/>
  <c r="I141" i="3"/>
  <c r="C195" i="1" s="1"/>
  <c r="I142" i="3"/>
  <c r="C196" i="1" s="1"/>
  <c r="I143" i="3"/>
  <c r="C197" i="1" s="1"/>
  <c r="I144" i="3"/>
  <c r="C198" i="1" s="1"/>
  <c r="I145" i="3"/>
  <c r="C199" i="1" s="1"/>
  <c r="I146" i="3"/>
  <c r="C200" i="1" s="1"/>
  <c r="I147" i="3"/>
  <c r="C201" i="1" s="1"/>
  <c r="I148" i="3"/>
  <c r="C202" i="1" s="1"/>
  <c r="H137" i="3"/>
  <c r="H138" i="3"/>
  <c r="H139" i="3"/>
  <c r="H140" i="3"/>
  <c r="H141" i="3"/>
  <c r="H142" i="3"/>
  <c r="H143" i="3"/>
  <c r="H144" i="3"/>
  <c r="H145" i="3"/>
  <c r="H146" i="3"/>
  <c r="H147" i="3"/>
  <c r="H148" i="3"/>
  <c r="N132" i="3"/>
  <c r="N133" i="3"/>
  <c r="N134" i="3"/>
  <c r="N135" i="3"/>
  <c r="M132" i="3"/>
  <c r="M133" i="3"/>
  <c r="M134" i="3"/>
  <c r="M135" i="3"/>
  <c r="L132" i="3"/>
  <c r="L133" i="3"/>
  <c r="L134" i="3"/>
  <c r="L135" i="3"/>
  <c r="K132" i="3"/>
  <c r="K133" i="3"/>
  <c r="K134" i="3"/>
  <c r="K135" i="3"/>
  <c r="J132" i="3"/>
  <c r="D184" i="1" s="1"/>
  <c r="J133" i="3"/>
  <c r="D185" i="1" s="1"/>
  <c r="J134" i="3"/>
  <c r="D186" i="1" s="1"/>
  <c r="J135" i="3"/>
  <c r="D187" i="1" s="1"/>
  <c r="I132" i="3"/>
  <c r="C184" i="1" s="1"/>
  <c r="I133" i="3"/>
  <c r="C185" i="1" s="1"/>
  <c r="I134" i="3"/>
  <c r="C186" i="1" s="1"/>
  <c r="I135" i="3"/>
  <c r="C187" i="1" s="1"/>
  <c r="H132" i="3"/>
  <c r="H133" i="3"/>
  <c r="H134" i="3"/>
  <c r="H135" i="3"/>
  <c r="N129" i="3"/>
  <c r="N130" i="3"/>
  <c r="M129" i="3"/>
  <c r="M130" i="3"/>
  <c r="L129" i="3"/>
  <c r="L130" i="3"/>
  <c r="K129" i="3"/>
  <c r="K130" i="3"/>
  <c r="J129" i="3"/>
  <c r="D179" i="1" s="1"/>
  <c r="J130" i="3"/>
  <c r="D180" i="1" s="1"/>
  <c r="I129" i="3"/>
  <c r="C179" i="1" s="1"/>
  <c r="I130" i="3"/>
  <c r="C180" i="1" s="1"/>
  <c r="H129" i="3"/>
  <c r="H130" i="3"/>
  <c r="N120" i="3"/>
  <c r="N121" i="3"/>
  <c r="N122" i="3"/>
  <c r="N123" i="3"/>
  <c r="N124" i="3"/>
  <c r="N125" i="3"/>
  <c r="N126" i="3"/>
  <c r="M120" i="3"/>
  <c r="M121" i="3"/>
  <c r="M122" i="3"/>
  <c r="M123" i="3"/>
  <c r="M124" i="3"/>
  <c r="M125" i="3"/>
  <c r="L120" i="3"/>
  <c r="L121" i="3"/>
  <c r="L122" i="3"/>
  <c r="L123" i="3"/>
  <c r="L124" i="3"/>
  <c r="L125" i="3"/>
  <c r="K120" i="3"/>
  <c r="K121" i="3"/>
  <c r="K122" i="3"/>
  <c r="K123" i="3"/>
  <c r="K124" i="3"/>
  <c r="K125" i="3"/>
  <c r="K126" i="3"/>
  <c r="J120" i="3"/>
  <c r="D166" i="1" s="1"/>
  <c r="J121" i="3"/>
  <c r="D167" i="1" s="1"/>
  <c r="J122" i="3"/>
  <c r="D168" i="1" s="1"/>
  <c r="J123" i="3"/>
  <c r="D169" i="1" s="1"/>
  <c r="J124" i="3"/>
  <c r="D170" i="1" s="1"/>
  <c r="J125" i="3"/>
  <c r="D171" i="1" s="1"/>
  <c r="J126" i="3"/>
  <c r="D172" i="1" s="1"/>
  <c r="I120" i="3"/>
  <c r="C166" i="1" s="1"/>
  <c r="I121" i="3"/>
  <c r="C167" i="1" s="1"/>
  <c r="I122" i="3"/>
  <c r="C168" i="1" s="1"/>
  <c r="I123" i="3"/>
  <c r="C169" i="1" s="1"/>
  <c r="I124" i="3"/>
  <c r="C170" i="1" s="1"/>
  <c r="I125" i="3"/>
  <c r="C171" i="1" s="1"/>
  <c r="I126" i="3"/>
  <c r="C172" i="1" s="1"/>
  <c r="H120" i="3"/>
  <c r="H121" i="3"/>
  <c r="H122" i="3"/>
  <c r="H123" i="3"/>
  <c r="H124" i="3"/>
  <c r="H125" i="3"/>
  <c r="H126" i="3"/>
  <c r="N116" i="3"/>
  <c r="N117" i="3"/>
  <c r="N118" i="3"/>
  <c r="M116" i="3"/>
  <c r="M117" i="3"/>
  <c r="M118" i="3"/>
  <c r="L116" i="3"/>
  <c r="L117" i="3"/>
  <c r="L118" i="3"/>
  <c r="K116" i="3"/>
  <c r="K117" i="3"/>
  <c r="K118" i="3"/>
  <c r="J116" i="3"/>
  <c r="D158" i="1" s="1"/>
  <c r="J117" i="3"/>
  <c r="D159" i="1" s="1"/>
  <c r="J118" i="3"/>
  <c r="D160" i="1" s="1"/>
  <c r="I116" i="3"/>
  <c r="C158" i="1" s="1"/>
  <c r="I117" i="3"/>
  <c r="C159" i="1" s="1"/>
  <c r="I118" i="3"/>
  <c r="C160" i="1" s="1"/>
  <c r="H116" i="3"/>
  <c r="H117" i="3"/>
  <c r="H118" i="3"/>
  <c r="N108" i="3"/>
  <c r="N109" i="3"/>
  <c r="N110" i="3"/>
  <c r="N111" i="3"/>
  <c r="N112" i="3"/>
  <c r="N113" i="3"/>
  <c r="N114" i="3"/>
  <c r="M108" i="3"/>
  <c r="M109" i="3"/>
  <c r="M110" i="3"/>
  <c r="M111" i="3"/>
  <c r="M112" i="3"/>
  <c r="M113" i="3"/>
  <c r="M114" i="3"/>
  <c r="L108" i="3"/>
  <c r="L109" i="3"/>
  <c r="L110" i="3"/>
  <c r="L111" i="3"/>
  <c r="L112" i="3"/>
  <c r="L113" i="3"/>
  <c r="L114" i="3"/>
  <c r="K108" i="3"/>
  <c r="K109" i="3"/>
  <c r="K110" i="3"/>
  <c r="K111" i="3"/>
  <c r="K112" i="3"/>
  <c r="K113" i="3"/>
  <c r="K114" i="3"/>
  <c r="J108" i="3"/>
  <c r="D148" i="1" s="1"/>
  <c r="J109" i="3"/>
  <c r="D149" i="1" s="1"/>
  <c r="J110" i="3"/>
  <c r="D150" i="1" s="1"/>
  <c r="J111" i="3"/>
  <c r="D151" i="1" s="1"/>
  <c r="J112" i="3"/>
  <c r="D152" i="1" s="1"/>
  <c r="J113" i="3"/>
  <c r="D153" i="1" s="1"/>
  <c r="J114" i="3"/>
  <c r="D154" i="1" s="1"/>
  <c r="I108" i="3"/>
  <c r="C148" i="1" s="1"/>
  <c r="I109" i="3"/>
  <c r="C149" i="1" s="1"/>
  <c r="I110" i="3"/>
  <c r="C150" i="1" s="1"/>
  <c r="I111" i="3"/>
  <c r="C151" i="1" s="1"/>
  <c r="I112" i="3"/>
  <c r="C152" i="1" s="1"/>
  <c r="I113" i="3"/>
  <c r="C153" i="1" s="1"/>
  <c r="I114" i="3"/>
  <c r="C154" i="1" s="1"/>
  <c r="N35" i="3"/>
  <c r="N36" i="3"/>
  <c r="N37" i="3"/>
  <c r="N38" i="3"/>
  <c r="N39" i="3"/>
  <c r="N40" i="3"/>
  <c r="N41" i="3"/>
  <c r="N43" i="3"/>
  <c r="N44" i="3"/>
  <c r="N45" i="3"/>
  <c r="N46" i="3"/>
  <c r="N47" i="3"/>
  <c r="M35" i="3"/>
  <c r="M36" i="3"/>
  <c r="M37" i="3"/>
  <c r="M38" i="3"/>
  <c r="M39" i="3"/>
  <c r="M40" i="3"/>
  <c r="M41" i="3"/>
  <c r="M43" i="3"/>
  <c r="M44" i="3"/>
  <c r="M45" i="3"/>
  <c r="M46" i="3"/>
  <c r="M47" i="3"/>
  <c r="L35" i="3"/>
  <c r="L36" i="3"/>
  <c r="L37" i="3"/>
  <c r="L38" i="3"/>
  <c r="L39" i="3"/>
  <c r="L40" i="3"/>
  <c r="L41" i="3"/>
  <c r="L43" i="3"/>
  <c r="L44" i="3"/>
  <c r="L45" i="3"/>
  <c r="L46" i="3"/>
  <c r="L47" i="3"/>
  <c r="K35" i="3"/>
  <c r="K36" i="3"/>
  <c r="K37" i="3"/>
  <c r="K38" i="3"/>
  <c r="K39" i="3"/>
  <c r="K40" i="3"/>
  <c r="K41" i="3"/>
  <c r="K43" i="3"/>
  <c r="K44" i="3"/>
  <c r="K45" i="3"/>
  <c r="K46" i="3"/>
  <c r="K47" i="3"/>
  <c r="J35" i="3"/>
  <c r="D49" i="1" s="1"/>
  <c r="J36" i="3"/>
  <c r="D50" i="1" s="1"/>
  <c r="J37" i="3"/>
  <c r="D51" i="1" s="1"/>
  <c r="J38" i="3"/>
  <c r="D52" i="1" s="1"/>
  <c r="J39" i="3"/>
  <c r="D53" i="1" s="1"/>
  <c r="J40" i="3"/>
  <c r="D54" i="1" s="1"/>
  <c r="J41" i="3"/>
  <c r="D55" i="1" s="1"/>
  <c r="J43" i="3"/>
  <c r="D57" i="1" s="1"/>
  <c r="J44" i="3"/>
  <c r="D58" i="1" s="1"/>
  <c r="J45" i="3"/>
  <c r="D59" i="1" s="1"/>
  <c r="J46" i="3"/>
  <c r="D60" i="1" s="1"/>
  <c r="J47" i="3"/>
  <c r="D61" i="1" s="1"/>
  <c r="I35" i="3"/>
  <c r="C49" i="1" s="1"/>
  <c r="I36" i="3"/>
  <c r="C50" i="1" s="1"/>
  <c r="I37" i="3"/>
  <c r="C51" i="1" s="1"/>
  <c r="I38" i="3"/>
  <c r="C52" i="1" s="1"/>
  <c r="I39" i="3"/>
  <c r="C53" i="1" s="1"/>
  <c r="I40" i="3"/>
  <c r="C54" i="1" s="1"/>
  <c r="I41" i="3"/>
  <c r="C55" i="1" s="1"/>
  <c r="I43" i="3"/>
  <c r="C57" i="1" s="1"/>
  <c r="I44" i="3"/>
  <c r="C58" i="1" s="1"/>
  <c r="I45" i="3"/>
  <c r="C59" i="1" s="1"/>
  <c r="I46" i="3"/>
  <c r="C60" i="1" s="1"/>
  <c r="I47" i="3"/>
  <c r="C61" i="1" s="1"/>
  <c r="H35" i="3"/>
  <c r="H36" i="3"/>
  <c r="H37" i="3"/>
  <c r="H38" i="3"/>
  <c r="H39" i="3"/>
  <c r="H40" i="3"/>
  <c r="H41" i="3"/>
  <c r="N27" i="3"/>
  <c r="N28" i="3"/>
  <c r="N29" i="3"/>
  <c r="N30" i="3"/>
  <c r="N31" i="3"/>
  <c r="N32" i="3"/>
  <c r="N33" i="3"/>
  <c r="M27" i="3"/>
  <c r="M28" i="3"/>
  <c r="M29" i="3"/>
  <c r="M30" i="3"/>
  <c r="M31" i="3"/>
  <c r="M32" i="3"/>
  <c r="M33" i="3"/>
  <c r="L27" i="3"/>
  <c r="L28" i="3"/>
  <c r="L29" i="3"/>
  <c r="L30" i="3"/>
  <c r="L31" i="3"/>
  <c r="L32" i="3"/>
  <c r="L33" i="3"/>
  <c r="K27" i="3"/>
  <c r="K28" i="3"/>
  <c r="K29" i="3"/>
  <c r="K30" i="3"/>
  <c r="K31" i="3"/>
  <c r="K32" i="3"/>
  <c r="K33" i="3"/>
  <c r="N18" i="3"/>
  <c r="N19" i="3"/>
  <c r="N20" i="3"/>
  <c r="N21" i="3"/>
  <c r="N22" i="3"/>
  <c r="N23" i="3"/>
  <c r="N24" i="3"/>
  <c r="M18" i="3"/>
  <c r="M19" i="3"/>
  <c r="M20" i="3"/>
  <c r="M21" i="3"/>
  <c r="M22" i="3"/>
  <c r="M23" i="3"/>
  <c r="M24" i="3"/>
  <c r="M25" i="3"/>
  <c r="G35" i="1" s="1"/>
  <c r="L18" i="3"/>
  <c r="L19" i="3"/>
  <c r="L20" i="3"/>
  <c r="L21" i="3"/>
  <c r="L22" i="3"/>
  <c r="L23" i="3"/>
  <c r="L24" i="3"/>
  <c r="L25" i="3"/>
  <c r="F35" i="1" s="1"/>
  <c r="K18" i="3"/>
  <c r="K19" i="3"/>
  <c r="K20" i="3"/>
  <c r="K21" i="3"/>
  <c r="K22" i="3"/>
  <c r="K23" i="3"/>
  <c r="K24" i="3"/>
  <c r="K25" i="3"/>
  <c r="E35" i="1" s="1"/>
  <c r="D28" i="1"/>
  <c r="D29" i="1"/>
  <c r="D30" i="1"/>
  <c r="D31" i="1"/>
  <c r="D32" i="1"/>
  <c r="D33" i="1"/>
  <c r="D34" i="1"/>
  <c r="I18" i="3"/>
  <c r="C28" i="1" s="1"/>
  <c r="I19" i="3"/>
  <c r="C29" i="1" s="1"/>
  <c r="I20" i="3"/>
  <c r="C30" i="1" s="1"/>
  <c r="I21" i="3"/>
  <c r="C31" i="1" s="1"/>
  <c r="I22" i="3"/>
  <c r="C32" i="1" s="1"/>
  <c r="I23" i="3"/>
  <c r="C33" i="1" s="1"/>
  <c r="I24" i="3"/>
  <c r="C34" i="1" s="1"/>
  <c r="I25" i="3"/>
  <c r="C35" i="1" s="1"/>
  <c r="D18" i="1"/>
  <c r="C18" i="1"/>
  <c r="T143" i="4"/>
  <c r="T142" i="4"/>
  <c r="T144" i="4"/>
  <c r="T121" i="4"/>
  <c r="O102" i="3" s="1"/>
  <c r="I137" i="1" s="1"/>
  <c r="T114" i="4"/>
  <c r="O97" i="3" s="1"/>
  <c r="I130" i="1" s="1"/>
  <c r="T32" i="4"/>
  <c r="T31" i="4"/>
  <c r="T30" i="4"/>
  <c r="T29" i="4"/>
  <c r="T25" i="4"/>
  <c r="T22" i="4"/>
  <c r="T20" i="4"/>
  <c r="T19" i="4"/>
  <c r="T11" i="4"/>
  <c r="O11" i="3" s="1"/>
  <c r="T12" i="4"/>
  <c r="O12" i="3" s="1"/>
  <c r="CQ156" i="1"/>
  <c r="CP156" i="1"/>
  <c r="CO156" i="1"/>
  <c r="CF156" i="1"/>
  <c r="CN156" i="1" s="1"/>
  <c r="CE156" i="1"/>
  <c r="CM156" i="1" s="1"/>
  <c r="CD156" i="1"/>
  <c r="CL156" i="1" s="1"/>
  <c r="CC156" i="1"/>
  <c r="CK156" i="1" s="1"/>
  <c r="CB156" i="1"/>
  <c r="CA156" i="1"/>
  <c r="BZ156" i="1"/>
  <c r="BY156" i="1"/>
  <c r="BT156" i="1"/>
  <c r="BS156" i="1"/>
  <c r="BR156" i="1"/>
  <c r="BQ156" i="1"/>
  <c r="AF156" i="1"/>
  <c r="AE156" i="1"/>
  <c r="AD156" i="1"/>
  <c r="AA156" i="1"/>
  <c r="X156" i="1"/>
  <c r="U156" i="1"/>
  <c r="CQ155" i="1"/>
  <c r="CP155" i="1"/>
  <c r="CO155" i="1"/>
  <c r="CF155" i="1"/>
  <c r="CN155" i="1" s="1"/>
  <c r="CE155" i="1"/>
  <c r="CM155" i="1" s="1"/>
  <c r="CD155" i="1"/>
  <c r="CL155" i="1" s="1"/>
  <c r="CC155" i="1"/>
  <c r="CK155" i="1" s="1"/>
  <c r="CB155" i="1"/>
  <c r="CA155" i="1"/>
  <c r="BZ155" i="1"/>
  <c r="BY155" i="1"/>
  <c r="BT155" i="1"/>
  <c r="BS155" i="1"/>
  <c r="BR155" i="1"/>
  <c r="BQ155" i="1"/>
  <c r="AD155" i="1"/>
  <c r="AA155" i="1"/>
  <c r="X155" i="1"/>
  <c r="U155" i="1"/>
  <c r="CQ146" i="1"/>
  <c r="CP146" i="1"/>
  <c r="CO146" i="1"/>
  <c r="CF146" i="1"/>
  <c r="CN146" i="1" s="1"/>
  <c r="CE146" i="1"/>
  <c r="CM146" i="1" s="1"/>
  <c r="CD146" i="1"/>
  <c r="CL146" i="1" s="1"/>
  <c r="CC146" i="1"/>
  <c r="CK146" i="1" s="1"/>
  <c r="CB146" i="1"/>
  <c r="CA146" i="1"/>
  <c r="BZ146" i="1"/>
  <c r="BY146" i="1"/>
  <c r="BT146" i="1"/>
  <c r="BS146" i="1"/>
  <c r="BR146" i="1"/>
  <c r="BQ146" i="1"/>
  <c r="AF146" i="1"/>
  <c r="AE146" i="1"/>
  <c r="AD146" i="1"/>
  <c r="AA146" i="1"/>
  <c r="X146" i="1"/>
  <c r="U146" i="1"/>
  <c r="CQ145" i="1"/>
  <c r="CP145" i="1"/>
  <c r="CO145" i="1"/>
  <c r="CF145" i="1"/>
  <c r="CN145" i="1" s="1"/>
  <c r="CE145" i="1"/>
  <c r="CM145" i="1" s="1"/>
  <c r="CD145" i="1"/>
  <c r="CL145" i="1" s="1"/>
  <c r="CC145" i="1"/>
  <c r="CK145" i="1" s="1"/>
  <c r="CB145" i="1"/>
  <c r="CA145" i="1"/>
  <c r="BZ145" i="1"/>
  <c r="BY145" i="1"/>
  <c r="BT145" i="1"/>
  <c r="BS145" i="1"/>
  <c r="BR145" i="1"/>
  <c r="BQ145" i="1"/>
  <c r="AD145" i="1"/>
  <c r="AA145" i="1"/>
  <c r="X145" i="1"/>
  <c r="U145" i="1"/>
  <c r="CQ144" i="1"/>
  <c r="CP144" i="1"/>
  <c r="CO144" i="1"/>
  <c r="CF144" i="1"/>
  <c r="CN144" i="1" s="1"/>
  <c r="CE144" i="1"/>
  <c r="CM144" i="1" s="1"/>
  <c r="CD144" i="1"/>
  <c r="CL144" i="1" s="1"/>
  <c r="CC144" i="1"/>
  <c r="CK144" i="1" s="1"/>
  <c r="CB144" i="1"/>
  <c r="CA144" i="1"/>
  <c r="BZ144" i="1"/>
  <c r="BY144" i="1"/>
  <c r="BT144" i="1"/>
  <c r="BS144" i="1"/>
  <c r="BR144" i="1"/>
  <c r="BQ144" i="1"/>
  <c r="AD144" i="1"/>
  <c r="AA144" i="1"/>
  <c r="X144" i="1"/>
  <c r="U144" i="1"/>
  <c r="CQ139" i="1"/>
  <c r="CP139" i="1"/>
  <c r="CO139" i="1"/>
  <c r="CF139" i="1"/>
  <c r="CN139" i="1" s="1"/>
  <c r="CE139" i="1"/>
  <c r="CM139" i="1" s="1"/>
  <c r="CD139" i="1"/>
  <c r="CL139" i="1" s="1"/>
  <c r="CC139" i="1"/>
  <c r="CK139" i="1" s="1"/>
  <c r="CB139" i="1"/>
  <c r="CA139" i="1"/>
  <c r="BZ139" i="1"/>
  <c r="BY139" i="1"/>
  <c r="BT139" i="1"/>
  <c r="BS139" i="1"/>
  <c r="BR139" i="1"/>
  <c r="BQ139" i="1"/>
  <c r="AF139" i="1"/>
  <c r="AE139" i="1"/>
  <c r="AD139" i="1"/>
  <c r="AA139" i="1"/>
  <c r="X139" i="1"/>
  <c r="U139" i="1"/>
  <c r="CQ138" i="1"/>
  <c r="CP138" i="1"/>
  <c r="CO138" i="1"/>
  <c r="CF138" i="1"/>
  <c r="CN138" i="1" s="1"/>
  <c r="CE138" i="1"/>
  <c r="CM138" i="1" s="1"/>
  <c r="CD138" i="1"/>
  <c r="CL138" i="1" s="1"/>
  <c r="CC138" i="1"/>
  <c r="CK138" i="1" s="1"/>
  <c r="CB138" i="1"/>
  <c r="CA138" i="1"/>
  <c r="BZ138" i="1"/>
  <c r="BY138" i="1"/>
  <c r="BT138" i="1"/>
  <c r="BS138" i="1"/>
  <c r="BR138" i="1"/>
  <c r="BQ138" i="1"/>
  <c r="AD138" i="1"/>
  <c r="AA138" i="1"/>
  <c r="X138" i="1"/>
  <c r="U138" i="1"/>
  <c r="CQ133" i="1"/>
  <c r="CP133" i="1"/>
  <c r="CO133" i="1"/>
  <c r="CF133" i="1"/>
  <c r="CN133" i="1" s="1"/>
  <c r="CE133" i="1"/>
  <c r="CM133" i="1" s="1"/>
  <c r="CD133" i="1"/>
  <c r="CL133" i="1" s="1"/>
  <c r="CC133" i="1"/>
  <c r="CK133" i="1" s="1"/>
  <c r="CB133" i="1"/>
  <c r="CA133" i="1"/>
  <c r="BZ133" i="1"/>
  <c r="BY133" i="1"/>
  <c r="BT133" i="1"/>
  <c r="BS133" i="1"/>
  <c r="BR133" i="1"/>
  <c r="BQ133" i="1"/>
  <c r="AF133" i="1"/>
  <c r="AE133" i="1"/>
  <c r="AD133" i="1"/>
  <c r="AA133" i="1"/>
  <c r="X133" i="1"/>
  <c r="U133" i="1"/>
  <c r="CQ132" i="1"/>
  <c r="CP132" i="1"/>
  <c r="CO132" i="1"/>
  <c r="CF132" i="1"/>
  <c r="CN132" i="1" s="1"/>
  <c r="CE132" i="1"/>
  <c r="CM132" i="1" s="1"/>
  <c r="CD132" i="1"/>
  <c r="CL132" i="1" s="1"/>
  <c r="CC132" i="1"/>
  <c r="CK132" i="1" s="1"/>
  <c r="CB132" i="1"/>
  <c r="CA132" i="1"/>
  <c r="BZ132" i="1"/>
  <c r="BY132" i="1"/>
  <c r="BT132" i="1"/>
  <c r="BS132" i="1"/>
  <c r="BR132" i="1"/>
  <c r="BQ132" i="1"/>
  <c r="AD132" i="1"/>
  <c r="AA132" i="1"/>
  <c r="X132" i="1"/>
  <c r="U132" i="1"/>
  <c r="CQ128" i="1"/>
  <c r="CP128" i="1"/>
  <c r="CO128" i="1"/>
  <c r="CF128" i="1"/>
  <c r="CN128" i="1" s="1"/>
  <c r="CE128" i="1"/>
  <c r="CM128" i="1" s="1"/>
  <c r="CD128" i="1"/>
  <c r="CL128" i="1" s="1"/>
  <c r="CC128" i="1"/>
  <c r="CK128" i="1" s="1"/>
  <c r="CB128" i="1"/>
  <c r="CA128" i="1"/>
  <c r="BZ128" i="1"/>
  <c r="BY128" i="1"/>
  <c r="BT128" i="1"/>
  <c r="BS128" i="1"/>
  <c r="BR128" i="1"/>
  <c r="BQ128" i="1"/>
  <c r="AD128" i="1"/>
  <c r="AA128" i="1"/>
  <c r="X128" i="1"/>
  <c r="U128" i="1"/>
  <c r="CQ127" i="1"/>
  <c r="CP127" i="1"/>
  <c r="CO127" i="1"/>
  <c r="CF127" i="1"/>
  <c r="CN127" i="1" s="1"/>
  <c r="CE127" i="1"/>
  <c r="CM127" i="1" s="1"/>
  <c r="CD127" i="1"/>
  <c r="CL127" i="1" s="1"/>
  <c r="CC127" i="1"/>
  <c r="CK127" i="1" s="1"/>
  <c r="CB127" i="1"/>
  <c r="CA127" i="1"/>
  <c r="BZ127" i="1"/>
  <c r="BY127" i="1"/>
  <c r="BT127" i="1"/>
  <c r="BS127" i="1"/>
  <c r="BR127" i="1"/>
  <c r="BQ127" i="1"/>
  <c r="AD127" i="1"/>
  <c r="AA127" i="1"/>
  <c r="X127" i="1"/>
  <c r="U127" i="1"/>
  <c r="CQ126" i="1"/>
  <c r="CP126" i="1"/>
  <c r="CO126" i="1"/>
  <c r="CF126" i="1"/>
  <c r="CN126" i="1" s="1"/>
  <c r="CE126" i="1"/>
  <c r="CM126" i="1" s="1"/>
  <c r="CD126" i="1"/>
  <c r="CL126" i="1" s="1"/>
  <c r="CC126" i="1"/>
  <c r="CK126" i="1" s="1"/>
  <c r="CB126" i="1"/>
  <c r="CA126" i="1"/>
  <c r="BZ126" i="1"/>
  <c r="BY126" i="1"/>
  <c r="BT126" i="1"/>
  <c r="BS126" i="1"/>
  <c r="BR126" i="1"/>
  <c r="BQ126" i="1"/>
  <c r="AD126" i="1"/>
  <c r="AA126" i="1"/>
  <c r="X126" i="1"/>
  <c r="U126" i="1"/>
  <c r="CQ123" i="1"/>
  <c r="CP123" i="1"/>
  <c r="CO123" i="1"/>
  <c r="CF123" i="1"/>
  <c r="CN123" i="1" s="1"/>
  <c r="CE123" i="1"/>
  <c r="CM123" i="1" s="1"/>
  <c r="CD123" i="1"/>
  <c r="CL123" i="1" s="1"/>
  <c r="CC123" i="1"/>
  <c r="CK123" i="1" s="1"/>
  <c r="CB123" i="1"/>
  <c r="CA123" i="1"/>
  <c r="BZ123" i="1"/>
  <c r="BY123" i="1"/>
  <c r="BT123" i="1"/>
  <c r="BS123" i="1"/>
  <c r="BR123" i="1"/>
  <c r="BQ123" i="1"/>
  <c r="AO123" i="1"/>
  <c r="AN123" i="1"/>
  <c r="AP123" i="1" s="1"/>
  <c r="AL123" i="1"/>
  <c r="AK123" i="1"/>
  <c r="AM123" i="1" s="1"/>
  <c r="AI123" i="1"/>
  <c r="AH123" i="1"/>
  <c r="AJ123" i="1" s="1"/>
  <c r="AF123" i="1"/>
  <c r="AE123" i="1"/>
  <c r="AG123" i="1" s="1"/>
  <c r="AD123" i="1"/>
  <c r="AA123" i="1"/>
  <c r="X123" i="1"/>
  <c r="U123" i="1"/>
  <c r="CQ122" i="1"/>
  <c r="CP122" i="1"/>
  <c r="CO122" i="1"/>
  <c r="CF122" i="1"/>
  <c r="CN122" i="1" s="1"/>
  <c r="CE122" i="1"/>
  <c r="CM122" i="1" s="1"/>
  <c r="CD122" i="1"/>
  <c r="CL122" i="1" s="1"/>
  <c r="CC122" i="1"/>
  <c r="CK122" i="1" s="1"/>
  <c r="CB122" i="1"/>
  <c r="CA122" i="1"/>
  <c r="BZ122" i="1"/>
  <c r="BY122" i="1"/>
  <c r="BT122" i="1"/>
  <c r="BS122" i="1"/>
  <c r="BR122" i="1"/>
  <c r="BQ122" i="1"/>
  <c r="AD122" i="1"/>
  <c r="AA122" i="1"/>
  <c r="X122" i="1"/>
  <c r="U122" i="1"/>
  <c r="CQ72" i="1"/>
  <c r="CP72" i="1"/>
  <c r="CO72" i="1"/>
  <c r="CF72" i="1"/>
  <c r="CN72" i="1" s="1"/>
  <c r="CE72" i="1"/>
  <c r="CM72" i="1" s="1"/>
  <c r="CD72" i="1"/>
  <c r="CL72" i="1" s="1"/>
  <c r="CC72" i="1"/>
  <c r="CK72" i="1" s="1"/>
  <c r="CB72" i="1"/>
  <c r="CA72" i="1"/>
  <c r="BZ72" i="1"/>
  <c r="BY72" i="1"/>
  <c r="BT72" i="1"/>
  <c r="BS72" i="1"/>
  <c r="BR72" i="1"/>
  <c r="BQ72" i="1"/>
  <c r="AO72" i="1"/>
  <c r="AN72" i="1"/>
  <c r="AP72" i="1" s="1"/>
  <c r="AL72" i="1"/>
  <c r="AK72" i="1"/>
  <c r="AM72" i="1" s="1"/>
  <c r="AI72" i="1"/>
  <c r="AH72" i="1"/>
  <c r="AJ72" i="1" s="1"/>
  <c r="AF72" i="1"/>
  <c r="AE72" i="1"/>
  <c r="AG72" i="1" s="1"/>
  <c r="AD72" i="1"/>
  <c r="AA72" i="1"/>
  <c r="X72" i="1"/>
  <c r="U72" i="1"/>
  <c r="CQ71" i="1"/>
  <c r="CP71" i="1"/>
  <c r="CO71" i="1"/>
  <c r="CF71" i="1"/>
  <c r="CN71" i="1" s="1"/>
  <c r="CE71" i="1"/>
  <c r="CM71" i="1" s="1"/>
  <c r="CD71" i="1"/>
  <c r="CL71" i="1" s="1"/>
  <c r="CC71" i="1"/>
  <c r="CK71" i="1" s="1"/>
  <c r="CB71" i="1"/>
  <c r="CA71" i="1"/>
  <c r="BZ71" i="1"/>
  <c r="BY71" i="1"/>
  <c r="BT71" i="1"/>
  <c r="BS71" i="1"/>
  <c r="BR71" i="1"/>
  <c r="BQ71" i="1"/>
  <c r="AI71" i="1"/>
  <c r="AF71" i="1"/>
  <c r="AD71" i="1"/>
  <c r="AA71" i="1"/>
  <c r="X71" i="1"/>
  <c r="U71" i="1"/>
  <c r="CQ64" i="1"/>
  <c r="CP64" i="1"/>
  <c r="CO64" i="1"/>
  <c r="CF64" i="1"/>
  <c r="CN64" i="1" s="1"/>
  <c r="CE64" i="1"/>
  <c r="CM64" i="1" s="1"/>
  <c r="CD64" i="1"/>
  <c r="CL64" i="1" s="1"/>
  <c r="CC64" i="1"/>
  <c r="CK64" i="1" s="1"/>
  <c r="CB64" i="1"/>
  <c r="CA64" i="1"/>
  <c r="BZ64" i="1"/>
  <c r="BY64" i="1"/>
  <c r="BT64" i="1"/>
  <c r="BS64" i="1"/>
  <c r="BR64" i="1"/>
  <c r="BQ64" i="1"/>
  <c r="AO64" i="1"/>
  <c r="AN64" i="1"/>
  <c r="AP64" i="1" s="1"/>
  <c r="AL64" i="1"/>
  <c r="AK64" i="1"/>
  <c r="AM64" i="1" s="1"/>
  <c r="AI64" i="1"/>
  <c r="AH64" i="1"/>
  <c r="AJ64" i="1" s="1"/>
  <c r="AF64" i="1"/>
  <c r="AE64" i="1"/>
  <c r="AG64" i="1" s="1"/>
  <c r="AD64" i="1"/>
  <c r="AA64" i="1"/>
  <c r="X64" i="1"/>
  <c r="U64" i="1"/>
  <c r="CQ63" i="1"/>
  <c r="CP63" i="1"/>
  <c r="CO63" i="1"/>
  <c r="CF63" i="1"/>
  <c r="CN63" i="1" s="1"/>
  <c r="CE63" i="1"/>
  <c r="CM63" i="1" s="1"/>
  <c r="CD63" i="1"/>
  <c r="CL63" i="1" s="1"/>
  <c r="CC63" i="1"/>
  <c r="CK63" i="1" s="1"/>
  <c r="CB63" i="1"/>
  <c r="CA63" i="1"/>
  <c r="BZ63" i="1"/>
  <c r="BY63" i="1"/>
  <c r="BT63" i="1"/>
  <c r="BS63" i="1"/>
  <c r="BR63" i="1"/>
  <c r="BQ63" i="1"/>
  <c r="AD63" i="1"/>
  <c r="AA63" i="1"/>
  <c r="X63" i="1"/>
  <c r="U63" i="1"/>
  <c r="CQ47" i="1"/>
  <c r="CP47" i="1"/>
  <c r="CO47" i="1"/>
  <c r="CF47" i="1"/>
  <c r="CN47" i="1" s="1"/>
  <c r="CE47" i="1"/>
  <c r="CM47" i="1" s="1"/>
  <c r="CD47" i="1"/>
  <c r="CL47" i="1" s="1"/>
  <c r="CC47" i="1"/>
  <c r="CK47" i="1" s="1"/>
  <c r="CB47" i="1"/>
  <c r="CA47" i="1"/>
  <c r="BZ47" i="1"/>
  <c r="BY47" i="1"/>
  <c r="BT47" i="1"/>
  <c r="BS47" i="1"/>
  <c r="BR47" i="1"/>
  <c r="BQ47" i="1"/>
  <c r="AO47" i="1"/>
  <c r="AN47" i="1"/>
  <c r="AP47" i="1" s="1"/>
  <c r="AL47" i="1"/>
  <c r="AK47" i="1"/>
  <c r="AM47" i="1" s="1"/>
  <c r="AI47" i="1"/>
  <c r="AH47" i="1"/>
  <c r="AJ47" i="1" s="1"/>
  <c r="AF47" i="1"/>
  <c r="AE47" i="1"/>
  <c r="AG47" i="1" s="1"/>
  <c r="AD47" i="1"/>
  <c r="AA47" i="1"/>
  <c r="X47" i="1"/>
  <c r="U47" i="1"/>
  <c r="CQ46" i="1"/>
  <c r="CP46" i="1"/>
  <c r="CO46" i="1"/>
  <c r="CF46" i="1"/>
  <c r="CN46" i="1" s="1"/>
  <c r="CE46" i="1"/>
  <c r="CM46" i="1" s="1"/>
  <c r="CD46" i="1"/>
  <c r="CL46" i="1" s="1"/>
  <c r="CC46" i="1"/>
  <c r="CK46" i="1" s="1"/>
  <c r="CB46" i="1"/>
  <c r="CA46" i="1"/>
  <c r="BZ46" i="1"/>
  <c r="BY46" i="1"/>
  <c r="BT46" i="1"/>
  <c r="BS46" i="1"/>
  <c r="BR46" i="1"/>
  <c r="BQ46" i="1"/>
  <c r="AD46" i="1"/>
  <c r="AA46" i="1"/>
  <c r="X46" i="1"/>
  <c r="U46" i="1"/>
  <c r="CQ37" i="1"/>
  <c r="CP37" i="1"/>
  <c r="CO37" i="1"/>
  <c r="CF37" i="1"/>
  <c r="CN37" i="1" s="1"/>
  <c r="CE37" i="1"/>
  <c r="CM37" i="1" s="1"/>
  <c r="CD37" i="1"/>
  <c r="CL37" i="1" s="1"/>
  <c r="CC37" i="1"/>
  <c r="CK37" i="1" s="1"/>
  <c r="CB37" i="1"/>
  <c r="CA37" i="1"/>
  <c r="BZ37" i="1"/>
  <c r="BY37" i="1"/>
  <c r="BT37" i="1"/>
  <c r="BS37" i="1"/>
  <c r="BR37" i="1"/>
  <c r="BQ37" i="1"/>
  <c r="AO37" i="1"/>
  <c r="AN37" i="1"/>
  <c r="AP37" i="1" s="1"/>
  <c r="AL37" i="1"/>
  <c r="AK37" i="1"/>
  <c r="AM37" i="1" s="1"/>
  <c r="AI37" i="1"/>
  <c r="AH37" i="1"/>
  <c r="AJ37" i="1" s="1"/>
  <c r="AF37" i="1"/>
  <c r="AE37" i="1"/>
  <c r="AG37" i="1" s="1"/>
  <c r="AD37" i="1"/>
  <c r="AA37" i="1"/>
  <c r="X37" i="1"/>
  <c r="U37" i="1"/>
  <c r="CQ36" i="1"/>
  <c r="CP36" i="1"/>
  <c r="CO36" i="1"/>
  <c r="CF36" i="1"/>
  <c r="CN36" i="1" s="1"/>
  <c r="CE36" i="1"/>
  <c r="CM36" i="1" s="1"/>
  <c r="CD36" i="1"/>
  <c r="CL36" i="1" s="1"/>
  <c r="CC36" i="1"/>
  <c r="CK36" i="1" s="1"/>
  <c r="CB36" i="1"/>
  <c r="CA36" i="1"/>
  <c r="BZ36" i="1"/>
  <c r="BY36" i="1"/>
  <c r="BT36" i="1"/>
  <c r="BS36" i="1"/>
  <c r="BR36" i="1"/>
  <c r="BQ36" i="1"/>
  <c r="AD36" i="1"/>
  <c r="AA36" i="1"/>
  <c r="X36" i="1"/>
  <c r="U36" i="1"/>
  <c r="CQ26" i="1"/>
  <c r="CP26" i="1"/>
  <c r="CO26" i="1"/>
  <c r="CF26" i="1"/>
  <c r="CN26" i="1" s="1"/>
  <c r="CE26" i="1"/>
  <c r="CM26" i="1" s="1"/>
  <c r="CD26" i="1"/>
  <c r="CL26" i="1" s="1"/>
  <c r="CC26" i="1"/>
  <c r="CK26" i="1" s="1"/>
  <c r="CB26" i="1"/>
  <c r="CA26" i="1"/>
  <c r="BZ26" i="1"/>
  <c r="BY26" i="1"/>
  <c r="BT26" i="1"/>
  <c r="BS26" i="1"/>
  <c r="BR26" i="1"/>
  <c r="BQ26" i="1"/>
  <c r="AO26" i="1"/>
  <c r="AN26" i="1"/>
  <c r="AP26" i="1" s="1"/>
  <c r="AL26" i="1"/>
  <c r="AK26" i="1"/>
  <c r="AM26" i="1" s="1"/>
  <c r="AI26" i="1"/>
  <c r="AH26" i="1"/>
  <c r="AJ26" i="1" s="1"/>
  <c r="AF26" i="1"/>
  <c r="AE26" i="1"/>
  <c r="AG26" i="1" s="1"/>
  <c r="AD26" i="1"/>
  <c r="AA26" i="1"/>
  <c r="X26" i="1"/>
  <c r="U26" i="1"/>
  <c r="CQ22" i="1"/>
  <c r="CP22" i="1"/>
  <c r="CO22" i="1"/>
  <c r="CF22" i="1"/>
  <c r="CN22" i="1" s="1"/>
  <c r="CE22" i="1"/>
  <c r="CM22" i="1" s="1"/>
  <c r="CD22" i="1"/>
  <c r="CL22" i="1" s="1"/>
  <c r="CC22" i="1"/>
  <c r="CK22" i="1" s="1"/>
  <c r="CB22" i="1"/>
  <c r="CA22" i="1"/>
  <c r="BZ22" i="1"/>
  <c r="BY22" i="1"/>
  <c r="BT22" i="1"/>
  <c r="BS22" i="1"/>
  <c r="BR22" i="1"/>
  <c r="BQ22" i="1"/>
  <c r="AO22" i="1"/>
  <c r="AN22" i="1"/>
  <c r="AP22" i="1" s="1"/>
  <c r="AL22" i="1"/>
  <c r="AK22" i="1"/>
  <c r="AM22" i="1" s="1"/>
  <c r="AI22" i="1"/>
  <c r="AH22" i="1"/>
  <c r="AJ22" i="1" s="1"/>
  <c r="AF22" i="1"/>
  <c r="AE22" i="1"/>
  <c r="AG22" i="1" s="1"/>
  <c r="AD22" i="1"/>
  <c r="AA22" i="1"/>
  <c r="X22" i="1"/>
  <c r="U22" i="1"/>
  <c r="CQ25" i="1"/>
  <c r="CP25" i="1"/>
  <c r="CO25" i="1"/>
  <c r="CF25" i="1"/>
  <c r="CN25" i="1" s="1"/>
  <c r="CE25" i="1"/>
  <c r="CM25" i="1" s="1"/>
  <c r="CD25" i="1"/>
  <c r="CL25" i="1" s="1"/>
  <c r="CC25" i="1"/>
  <c r="CK25" i="1" s="1"/>
  <c r="CB25" i="1"/>
  <c r="CA25" i="1"/>
  <c r="BZ25" i="1"/>
  <c r="BY25" i="1"/>
  <c r="BT25" i="1"/>
  <c r="BS25" i="1"/>
  <c r="BR25" i="1"/>
  <c r="BQ25" i="1"/>
  <c r="AD25" i="1"/>
  <c r="AA25" i="1"/>
  <c r="X25" i="1"/>
  <c r="U25" i="1"/>
  <c r="CQ21" i="1"/>
  <c r="CP21" i="1"/>
  <c r="CO21" i="1"/>
  <c r="CF21" i="1"/>
  <c r="CN21" i="1" s="1"/>
  <c r="CE21" i="1"/>
  <c r="CM21" i="1" s="1"/>
  <c r="CD21" i="1"/>
  <c r="CL21" i="1" s="1"/>
  <c r="CC21" i="1"/>
  <c r="CK21" i="1" s="1"/>
  <c r="CB21" i="1"/>
  <c r="CA21" i="1"/>
  <c r="BZ21" i="1"/>
  <c r="BY21" i="1"/>
  <c r="BT21" i="1"/>
  <c r="BS21" i="1"/>
  <c r="BR21" i="1"/>
  <c r="BQ21" i="1"/>
  <c r="AD21" i="1"/>
  <c r="AA21" i="1"/>
  <c r="X21" i="1"/>
  <c r="U21" i="1"/>
  <c r="AF122" i="1" l="1"/>
  <c r="AG122" i="1" s="1"/>
  <c r="AI156" i="1"/>
  <c r="AI155" i="1" s="1"/>
  <c r="AH122" i="1"/>
  <c r="AJ122" i="1" s="1"/>
  <c r="AH146" i="1"/>
  <c r="AI36" i="1"/>
  <c r="AI139" i="1"/>
  <c r="AI138" i="1" s="1"/>
  <c r="O29" i="3"/>
  <c r="I41" i="1" s="1"/>
  <c r="O31" i="3"/>
  <c r="I43" i="1" s="1"/>
  <c r="O124" i="3"/>
  <c r="I170" i="1" s="1"/>
  <c r="O30" i="3"/>
  <c r="I42" i="1" s="1"/>
  <c r="O125" i="3"/>
  <c r="I171" i="1" s="1"/>
  <c r="O123" i="3"/>
  <c r="I169" i="1" s="1"/>
  <c r="O18" i="3"/>
  <c r="I28" i="1" s="1"/>
  <c r="O21" i="3"/>
  <c r="I31" i="1" s="1"/>
  <c r="O24" i="3"/>
  <c r="I34" i="1" s="1"/>
  <c r="O19" i="3"/>
  <c r="I29" i="1" s="1"/>
  <c r="O28" i="3"/>
  <c r="I40" i="1" s="1"/>
  <c r="I18" i="1"/>
  <c r="AF25" i="1"/>
  <c r="AG25" i="1" s="1"/>
  <c r="AH25" i="1"/>
  <c r="AJ25" i="1" s="1"/>
  <c r="AI63" i="1"/>
  <c r="AH139" i="1"/>
  <c r="AH138" i="1" s="1"/>
  <c r="E159" i="1"/>
  <c r="G32" i="1"/>
  <c r="E45" i="1"/>
  <c r="F40" i="1"/>
  <c r="H42" i="1"/>
  <c r="E58" i="1"/>
  <c r="G60" i="1"/>
  <c r="H61" i="1"/>
  <c r="G31" i="1"/>
  <c r="E44" i="1"/>
  <c r="F39" i="1"/>
  <c r="H41" i="1"/>
  <c r="G59" i="1"/>
  <c r="H60" i="1"/>
  <c r="F152" i="1"/>
  <c r="H154" i="1"/>
  <c r="G158" i="1"/>
  <c r="F167" i="1"/>
  <c r="H168" i="1"/>
  <c r="F180" i="1"/>
  <c r="F185" i="1"/>
  <c r="E200" i="1"/>
  <c r="F200" i="1"/>
  <c r="G200" i="1"/>
  <c r="H200" i="1"/>
  <c r="G209" i="1"/>
  <c r="G29" i="1"/>
  <c r="G159" i="1"/>
  <c r="F30" i="1"/>
  <c r="E152" i="1"/>
  <c r="G30" i="1"/>
  <c r="E43" i="1"/>
  <c r="G45" i="1"/>
  <c r="H40" i="1"/>
  <c r="E55" i="1"/>
  <c r="F57" i="1"/>
  <c r="G58" i="1"/>
  <c r="H59" i="1"/>
  <c r="F151" i="1"/>
  <c r="H153" i="1"/>
  <c r="H160" i="1"/>
  <c r="E172" i="1"/>
  <c r="F166" i="1"/>
  <c r="H167" i="1"/>
  <c r="F179" i="1"/>
  <c r="F184" i="1"/>
  <c r="E199" i="1"/>
  <c r="F199" i="1"/>
  <c r="G199" i="1"/>
  <c r="H199" i="1"/>
  <c r="E210" i="1"/>
  <c r="G208" i="1"/>
  <c r="H34" i="1"/>
  <c r="H33" i="1"/>
  <c r="E51" i="1"/>
  <c r="G168" i="1"/>
  <c r="G184" i="1"/>
  <c r="F195" i="1"/>
  <c r="G44" i="1"/>
  <c r="H58" i="1"/>
  <c r="F150" i="1"/>
  <c r="H152" i="1"/>
  <c r="H159" i="1"/>
  <c r="E171" i="1"/>
  <c r="G171" i="1"/>
  <c r="H166" i="1"/>
  <c r="G180" i="1"/>
  <c r="G187" i="1"/>
  <c r="E198" i="1"/>
  <c r="F198" i="1"/>
  <c r="G198" i="1"/>
  <c r="H198" i="1"/>
  <c r="E209" i="1"/>
  <c r="G207" i="1"/>
  <c r="H184" i="1"/>
  <c r="G41" i="1"/>
  <c r="H149" i="1"/>
  <c r="H179" i="1"/>
  <c r="E206" i="1"/>
  <c r="E42" i="1"/>
  <c r="H39" i="1"/>
  <c r="E54" i="1"/>
  <c r="G28" i="1"/>
  <c r="E41" i="1"/>
  <c r="G43" i="1"/>
  <c r="E53" i="1"/>
  <c r="F54" i="1"/>
  <c r="G55" i="1"/>
  <c r="H57" i="1"/>
  <c r="E154" i="1"/>
  <c r="F149" i="1"/>
  <c r="H151" i="1"/>
  <c r="H158" i="1"/>
  <c r="E170" i="1"/>
  <c r="G170" i="1"/>
  <c r="G179" i="1"/>
  <c r="G186" i="1"/>
  <c r="E197" i="1"/>
  <c r="F197" i="1"/>
  <c r="G197" i="1"/>
  <c r="H197" i="1"/>
  <c r="E208" i="1"/>
  <c r="G206" i="1"/>
  <c r="G57" i="1"/>
  <c r="E59" i="1"/>
  <c r="G195" i="1"/>
  <c r="F33" i="1"/>
  <c r="F31" i="1"/>
  <c r="E40" i="1"/>
  <c r="G42" i="1"/>
  <c r="E52" i="1"/>
  <c r="F53" i="1"/>
  <c r="G54" i="1"/>
  <c r="E153" i="1"/>
  <c r="F148" i="1"/>
  <c r="H150" i="1"/>
  <c r="E160" i="1"/>
  <c r="E169" i="1"/>
  <c r="G169" i="1"/>
  <c r="H180" i="1"/>
  <c r="G185" i="1"/>
  <c r="E196" i="1"/>
  <c r="F196" i="1"/>
  <c r="G196" i="1"/>
  <c r="H196" i="1"/>
  <c r="E207" i="1"/>
  <c r="H210" i="1"/>
  <c r="H54" i="1"/>
  <c r="E57" i="1"/>
  <c r="E34" i="1"/>
  <c r="G53" i="1"/>
  <c r="E33" i="1"/>
  <c r="F29" i="1"/>
  <c r="H32" i="1"/>
  <c r="F45" i="1"/>
  <c r="G40" i="1"/>
  <c r="E50" i="1"/>
  <c r="F51" i="1"/>
  <c r="G52" i="1"/>
  <c r="H53" i="1"/>
  <c r="E151" i="1"/>
  <c r="G153" i="1"/>
  <c r="H148" i="1"/>
  <c r="E158" i="1"/>
  <c r="E167" i="1"/>
  <c r="G167" i="1"/>
  <c r="E187" i="1"/>
  <c r="H187" i="1"/>
  <c r="E194" i="1"/>
  <c r="F194" i="1"/>
  <c r="G194" i="1"/>
  <c r="H194" i="1"/>
  <c r="F210" i="1"/>
  <c r="H208" i="1"/>
  <c r="F52" i="1"/>
  <c r="E168" i="1"/>
  <c r="E32" i="1"/>
  <c r="F28" i="1"/>
  <c r="H31" i="1"/>
  <c r="F44" i="1"/>
  <c r="G39" i="1"/>
  <c r="E49" i="1"/>
  <c r="F50" i="1"/>
  <c r="G51" i="1"/>
  <c r="H52" i="1"/>
  <c r="E150" i="1"/>
  <c r="G152" i="1"/>
  <c r="F160" i="1"/>
  <c r="E166" i="1"/>
  <c r="G166" i="1"/>
  <c r="E186" i="1"/>
  <c r="H186" i="1"/>
  <c r="E193" i="1"/>
  <c r="F193" i="1"/>
  <c r="G193" i="1"/>
  <c r="H193" i="1"/>
  <c r="F209" i="1"/>
  <c r="H207" i="1"/>
  <c r="E31" i="1"/>
  <c r="H30" i="1"/>
  <c r="F43" i="1"/>
  <c r="H45" i="1"/>
  <c r="E61" i="1"/>
  <c r="F49" i="1"/>
  <c r="G50" i="1"/>
  <c r="H51" i="1"/>
  <c r="E149" i="1"/>
  <c r="G151" i="1"/>
  <c r="F159" i="1"/>
  <c r="H172" i="1"/>
  <c r="E185" i="1"/>
  <c r="H185" i="1"/>
  <c r="E192" i="1"/>
  <c r="F192" i="1"/>
  <c r="G192" i="1"/>
  <c r="H192" i="1"/>
  <c r="F208" i="1"/>
  <c r="H206" i="1"/>
  <c r="E39" i="1"/>
  <c r="G154" i="1"/>
  <c r="H195" i="1"/>
  <c r="E60" i="1"/>
  <c r="G49" i="1"/>
  <c r="H50" i="1"/>
  <c r="E148" i="1"/>
  <c r="G150" i="1"/>
  <c r="F158" i="1"/>
  <c r="F170" i="1"/>
  <c r="H171" i="1"/>
  <c r="E184" i="1"/>
  <c r="E191" i="1"/>
  <c r="F191" i="1"/>
  <c r="G191" i="1"/>
  <c r="H191" i="1"/>
  <c r="F207" i="1"/>
  <c r="H55" i="1"/>
  <c r="F58" i="1"/>
  <c r="F171" i="1"/>
  <c r="H209" i="1"/>
  <c r="E30" i="1"/>
  <c r="G34" i="1"/>
  <c r="H29" i="1"/>
  <c r="F42" i="1"/>
  <c r="F61" i="1"/>
  <c r="E29" i="1"/>
  <c r="G33" i="1"/>
  <c r="H28" i="1"/>
  <c r="F41" i="1"/>
  <c r="H43" i="1"/>
  <c r="F60" i="1"/>
  <c r="G61" i="1"/>
  <c r="H49" i="1"/>
  <c r="F154" i="1"/>
  <c r="G149" i="1"/>
  <c r="G160" i="1"/>
  <c r="F169" i="1"/>
  <c r="H170" i="1"/>
  <c r="E180" i="1"/>
  <c r="F187" i="1"/>
  <c r="E202" i="1"/>
  <c r="F202" i="1"/>
  <c r="G202" i="1"/>
  <c r="H202" i="1"/>
  <c r="F206" i="1"/>
  <c r="F34" i="1"/>
  <c r="H44" i="1"/>
  <c r="F55" i="1"/>
  <c r="E195" i="1"/>
  <c r="E28" i="1"/>
  <c r="F59" i="1"/>
  <c r="F153" i="1"/>
  <c r="G148" i="1"/>
  <c r="F168" i="1"/>
  <c r="H169" i="1"/>
  <c r="E179" i="1"/>
  <c r="F186" i="1"/>
  <c r="E201" i="1"/>
  <c r="F201" i="1"/>
  <c r="G201" i="1"/>
  <c r="H201" i="1"/>
  <c r="G210" i="1"/>
  <c r="F32" i="1"/>
  <c r="H18" i="1"/>
  <c r="G18" i="1"/>
  <c r="F18" i="1"/>
  <c r="E18" i="1"/>
  <c r="E11" i="1"/>
  <c r="B207" i="1"/>
  <c r="B210" i="1"/>
  <c r="B209" i="1"/>
  <c r="B208" i="1"/>
  <c r="B206" i="1"/>
  <c r="B193" i="1"/>
  <c r="B194" i="1"/>
  <c r="B192" i="1"/>
  <c r="B191" i="1"/>
  <c r="B195" i="1"/>
  <c r="B202" i="1"/>
  <c r="B201" i="1"/>
  <c r="B200" i="1"/>
  <c r="B199" i="1"/>
  <c r="B198" i="1"/>
  <c r="B197" i="1"/>
  <c r="B196" i="1"/>
  <c r="B187" i="1"/>
  <c r="B186" i="1"/>
  <c r="B185" i="1"/>
  <c r="B184" i="1"/>
  <c r="B179" i="1"/>
  <c r="B180" i="1"/>
  <c r="B170" i="1"/>
  <c r="B169" i="1"/>
  <c r="B168" i="1"/>
  <c r="B167" i="1"/>
  <c r="B171" i="1"/>
  <c r="B166" i="1"/>
  <c r="B172" i="1"/>
  <c r="B160" i="1"/>
  <c r="B159" i="1"/>
  <c r="B158" i="1"/>
  <c r="B41" i="1"/>
  <c r="B55" i="1"/>
  <c r="B54" i="1"/>
  <c r="B53" i="1"/>
  <c r="B52" i="1"/>
  <c r="B51" i="1"/>
  <c r="B50" i="1"/>
  <c r="B49" i="1"/>
  <c r="B43" i="1"/>
  <c r="B39" i="1"/>
  <c r="B42" i="1"/>
  <c r="B45" i="1"/>
  <c r="B44" i="1"/>
  <c r="B40" i="1"/>
  <c r="B28" i="1"/>
  <c r="B34" i="1"/>
  <c r="B33" i="1"/>
  <c r="B31" i="1"/>
  <c r="B32" i="1"/>
  <c r="B30" i="1"/>
  <c r="B29" i="1"/>
  <c r="B18" i="1"/>
  <c r="AF46" i="1"/>
  <c r="AG46" i="1" s="1"/>
  <c r="AH63" i="1"/>
  <c r="AF21" i="1"/>
  <c r="AG21" i="1" s="1"/>
  <c r="AH156" i="1"/>
  <c r="AI146" i="1"/>
  <c r="AI145" i="1" s="1"/>
  <c r="AI133" i="1"/>
  <c r="AJ133" i="1" s="1"/>
  <c r="AG146" i="1"/>
  <c r="AI21" i="1"/>
  <c r="AJ21" i="1" s="1"/>
  <c r="AI46" i="1"/>
  <c r="AJ46" i="1" s="1"/>
  <c r="AH36" i="1"/>
  <c r="CR22" i="1"/>
  <c r="CR126" i="1"/>
  <c r="CR132" i="1"/>
  <c r="AG133" i="1"/>
  <c r="AG139" i="1"/>
  <c r="AH132" i="1"/>
  <c r="CR133" i="1"/>
  <c r="CR64" i="1"/>
  <c r="AJ71" i="1"/>
  <c r="AY126" i="1"/>
  <c r="AZ126" i="1" s="1"/>
  <c r="AY133" i="1"/>
  <c r="AZ133" i="1" s="1"/>
  <c r="CR47" i="1"/>
  <c r="AG71" i="1"/>
  <c r="CR122" i="1"/>
  <c r="CR123" i="1"/>
  <c r="CR21" i="1"/>
  <c r="CR25" i="1"/>
  <c r="AG36" i="1"/>
  <c r="AY64" i="1"/>
  <c r="AZ64" i="1" s="1"/>
  <c r="AY155" i="1"/>
  <c r="AZ155" i="1" s="1"/>
  <c r="CR26" i="1"/>
  <c r="CR46" i="1"/>
  <c r="AY63" i="1"/>
  <c r="AZ63" i="1" s="1"/>
  <c r="AG63" i="1"/>
  <c r="CR71" i="1"/>
  <c r="CR128" i="1"/>
  <c r="CR72" i="1"/>
  <c r="CR139" i="1"/>
  <c r="AH145" i="1"/>
  <c r="CR146" i="1"/>
  <c r="CR155" i="1"/>
  <c r="AY71" i="1"/>
  <c r="AZ71" i="1" s="1"/>
  <c r="AY122" i="1"/>
  <c r="AZ122" i="1" s="1"/>
  <c r="AY123" i="1"/>
  <c r="AZ123" i="1" s="1"/>
  <c r="AY128" i="1"/>
  <c r="AZ128" i="1" s="1"/>
  <c r="AF132" i="1"/>
  <c r="AF128" i="1" s="1"/>
  <c r="AF127" i="1" s="1"/>
  <c r="AY139" i="1"/>
  <c r="AZ139" i="1" s="1"/>
  <c r="AY146" i="1"/>
  <c r="AZ146" i="1" s="1"/>
  <c r="AY25" i="1"/>
  <c r="AZ25" i="1" s="1"/>
  <c r="AF155" i="1"/>
  <c r="AY36" i="1"/>
  <c r="AZ36" i="1" s="1"/>
  <c r="AY21" i="1"/>
  <c r="AZ21" i="1" s="1"/>
  <c r="CR36" i="1"/>
  <c r="AY37" i="1"/>
  <c r="AZ37" i="1" s="1"/>
  <c r="CR37" i="1"/>
  <c r="AY46" i="1"/>
  <c r="AZ46" i="1" s="1"/>
  <c r="AY47" i="1"/>
  <c r="AZ47" i="1" s="1"/>
  <c r="AY127" i="1"/>
  <c r="AZ127" i="1" s="1"/>
  <c r="CR127" i="1"/>
  <c r="AY132" i="1"/>
  <c r="AZ132" i="1" s="1"/>
  <c r="AE132" i="1"/>
  <c r="CR138" i="1"/>
  <c r="AY144" i="1"/>
  <c r="AZ144" i="1" s="1"/>
  <c r="CR144" i="1"/>
  <c r="CR145" i="1"/>
  <c r="AY156" i="1"/>
  <c r="AZ156" i="1" s="1"/>
  <c r="AG156" i="1"/>
  <c r="AY22" i="1"/>
  <c r="AZ22" i="1" s="1"/>
  <c r="AY26" i="1"/>
  <c r="AZ26" i="1" s="1"/>
  <c r="CR63" i="1"/>
  <c r="AY72" i="1"/>
  <c r="AZ72" i="1" s="1"/>
  <c r="AY138" i="1"/>
  <c r="AZ138" i="1" s="1"/>
  <c r="AF138" i="1"/>
  <c r="AY145" i="1"/>
  <c r="AZ145" i="1" s="1"/>
  <c r="AF145" i="1"/>
  <c r="CR156" i="1"/>
  <c r="AE155" i="1"/>
  <c r="AE145" i="1"/>
  <c r="AE138" i="1"/>
  <c r="AJ156" i="1" l="1"/>
  <c r="AG138" i="1"/>
  <c r="AJ36" i="1"/>
  <c r="AJ139" i="1"/>
  <c r="AJ63" i="1"/>
  <c r="AH155" i="1"/>
  <c r="AJ155" i="1" s="1"/>
  <c r="AG155" i="1"/>
  <c r="AJ138" i="1"/>
  <c r="AJ145" i="1"/>
  <c r="AJ146" i="1"/>
  <c r="AI132" i="1"/>
  <c r="AJ132" i="1" s="1"/>
  <c r="AG132" i="1"/>
  <c r="AE128" i="1"/>
  <c r="AG145" i="1"/>
  <c r="AG128" i="1" l="1"/>
  <c r="AE127" i="1"/>
  <c r="AG127" i="1" s="1"/>
  <c r="N14" i="3"/>
  <c r="H20" i="1" s="1"/>
  <c r="N15" i="3"/>
  <c r="N16" i="3"/>
  <c r="N17" i="3"/>
  <c r="N25" i="3"/>
  <c r="H35" i="1" s="1"/>
  <c r="N26" i="3"/>
  <c r="N34" i="3"/>
  <c r="N107" i="3"/>
  <c r="N115" i="3"/>
  <c r="N119" i="3"/>
  <c r="N127" i="3"/>
  <c r="N128" i="3"/>
  <c r="N131" i="3"/>
  <c r="N136" i="3"/>
  <c r="N149" i="3"/>
  <c r="N7" i="3"/>
  <c r="M14" i="3"/>
  <c r="G20" i="1" s="1"/>
  <c r="M15" i="3"/>
  <c r="M16" i="3"/>
  <c r="M17" i="3"/>
  <c r="M26" i="3"/>
  <c r="M34" i="3"/>
  <c r="M107" i="3"/>
  <c r="M115" i="3"/>
  <c r="M119" i="3"/>
  <c r="M126" i="3"/>
  <c r="M127" i="3"/>
  <c r="M128" i="3"/>
  <c r="M131" i="3"/>
  <c r="M136" i="3"/>
  <c r="M149" i="3"/>
  <c r="M7" i="3"/>
  <c r="L14" i="3"/>
  <c r="F20" i="1" s="1"/>
  <c r="L15" i="3"/>
  <c r="L16" i="3"/>
  <c r="L17" i="3"/>
  <c r="L26" i="3"/>
  <c r="L34" i="3"/>
  <c r="L107" i="3"/>
  <c r="L115" i="3"/>
  <c r="L119" i="3"/>
  <c r="L126" i="3"/>
  <c r="L127" i="3"/>
  <c r="L128" i="3"/>
  <c r="L131" i="3"/>
  <c r="L136" i="3"/>
  <c r="L149" i="3"/>
  <c r="L7" i="3"/>
  <c r="K14" i="3"/>
  <c r="E20" i="1" s="1"/>
  <c r="K15" i="3"/>
  <c r="K16" i="3"/>
  <c r="K17" i="3"/>
  <c r="K26" i="3"/>
  <c r="K34" i="3"/>
  <c r="K107" i="3"/>
  <c r="K115" i="3"/>
  <c r="K119" i="3"/>
  <c r="K127" i="3"/>
  <c r="K128" i="3"/>
  <c r="K131" i="3"/>
  <c r="K136" i="3"/>
  <c r="K149" i="3"/>
  <c r="K6" i="1"/>
  <c r="L6" i="1"/>
  <c r="M6" i="1"/>
  <c r="J6" i="1"/>
  <c r="I149" i="3"/>
  <c r="C205" i="1" s="1"/>
  <c r="J149" i="3"/>
  <c r="D205" i="1" s="1"/>
  <c r="H149" i="3"/>
  <c r="G149" i="3"/>
  <c r="F149" i="3"/>
  <c r="E149" i="3"/>
  <c r="I136" i="3"/>
  <c r="C190" i="1" s="1"/>
  <c r="J136" i="3"/>
  <c r="D190" i="1" s="1"/>
  <c r="H136" i="3"/>
  <c r="G136" i="3"/>
  <c r="F136" i="3"/>
  <c r="E136" i="3"/>
  <c r="I131" i="3"/>
  <c r="C183" i="1" s="1"/>
  <c r="J131" i="3"/>
  <c r="D183" i="1" s="1"/>
  <c r="H131" i="3"/>
  <c r="G131" i="3"/>
  <c r="F131" i="3"/>
  <c r="E131" i="3"/>
  <c r="I128" i="3"/>
  <c r="C178" i="1" s="1"/>
  <c r="J128" i="3"/>
  <c r="D178" i="1" s="1"/>
  <c r="H128" i="3"/>
  <c r="G128" i="3"/>
  <c r="F128" i="3"/>
  <c r="E128" i="3"/>
  <c r="I127" i="3"/>
  <c r="C175" i="1" s="1"/>
  <c r="J127" i="3"/>
  <c r="D175" i="1" s="1"/>
  <c r="H127" i="3"/>
  <c r="G127" i="3"/>
  <c r="F127" i="3"/>
  <c r="E127" i="3"/>
  <c r="I119" i="3"/>
  <c r="C165" i="1" s="1"/>
  <c r="J119" i="3"/>
  <c r="D165" i="1" s="1"/>
  <c r="H119" i="3"/>
  <c r="G119" i="3"/>
  <c r="I115" i="3"/>
  <c r="C157" i="1" s="1"/>
  <c r="J115" i="3"/>
  <c r="D157" i="1" s="1"/>
  <c r="H115" i="3"/>
  <c r="G115" i="3"/>
  <c r="F115" i="3"/>
  <c r="E115" i="3"/>
  <c r="I107" i="3"/>
  <c r="C147" i="1" s="1"/>
  <c r="J107" i="3"/>
  <c r="D147" i="1" s="1"/>
  <c r="H108" i="3"/>
  <c r="H109" i="3"/>
  <c r="H110" i="3"/>
  <c r="H111" i="3"/>
  <c r="H112" i="3"/>
  <c r="H113" i="3"/>
  <c r="H114" i="3"/>
  <c r="H107" i="3"/>
  <c r="G107" i="3"/>
  <c r="F107" i="3"/>
  <c r="E107" i="3"/>
  <c r="D107" i="3"/>
  <c r="C107" i="3"/>
  <c r="G34" i="3"/>
  <c r="G26" i="3"/>
  <c r="G17" i="3"/>
  <c r="G15" i="3"/>
  <c r="G11" i="3"/>
  <c r="C65" i="1"/>
  <c r="D65" i="1"/>
  <c r="I34" i="3"/>
  <c r="C48" i="1" s="1"/>
  <c r="J34" i="3"/>
  <c r="D48" i="1" s="1"/>
  <c r="H34" i="3"/>
  <c r="F34" i="3"/>
  <c r="E34" i="3"/>
  <c r="I26" i="3"/>
  <c r="C38" i="1" s="1"/>
  <c r="H26" i="3"/>
  <c r="F26" i="3"/>
  <c r="E26" i="3"/>
  <c r="D27" i="1"/>
  <c r="I17" i="3"/>
  <c r="C27" i="1" s="1"/>
  <c r="F17" i="3"/>
  <c r="E17" i="3"/>
  <c r="I16" i="3"/>
  <c r="C24" i="1" s="1"/>
  <c r="J16" i="3"/>
  <c r="D24" i="1" s="1"/>
  <c r="J15" i="3"/>
  <c r="D23" i="1" s="1"/>
  <c r="I15" i="3"/>
  <c r="C23" i="1" s="1"/>
  <c r="H16" i="3"/>
  <c r="H15" i="3"/>
  <c r="E15" i="3"/>
  <c r="F15" i="3"/>
  <c r="I14" i="3"/>
  <c r="C20" i="1" s="1"/>
  <c r="J11" i="3"/>
  <c r="D17" i="1" s="1"/>
  <c r="I11" i="3"/>
  <c r="C17" i="1" s="1"/>
  <c r="H11" i="3"/>
  <c r="E11" i="3"/>
  <c r="F11" i="3"/>
  <c r="J8" i="3"/>
  <c r="D12" i="1" s="1"/>
  <c r="J9" i="3"/>
  <c r="D13" i="1" s="1"/>
  <c r="J10" i="3"/>
  <c r="D14" i="1" s="1"/>
  <c r="J7" i="3"/>
  <c r="D11" i="1" s="1"/>
  <c r="I8" i="3"/>
  <c r="C12" i="1" s="1"/>
  <c r="I9" i="3"/>
  <c r="C13" i="1" s="1"/>
  <c r="I10" i="3"/>
  <c r="C14" i="1" s="1"/>
  <c r="I7" i="3"/>
  <c r="H8" i="3"/>
  <c r="H9" i="3"/>
  <c r="H10" i="3"/>
  <c r="H7" i="3"/>
  <c r="F7" i="3"/>
  <c r="D7" i="3"/>
  <c r="B7" i="3"/>
  <c r="T168" i="4"/>
  <c r="T169" i="4"/>
  <c r="T170" i="4"/>
  <c r="T171" i="4"/>
  <c r="T172" i="4"/>
  <c r="T173" i="4"/>
  <c r="T167" i="4"/>
  <c r="T166" i="4"/>
  <c r="T165" i="4"/>
  <c r="T164" i="4"/>
  <c r="T163" i="4"/>
  <c r="T162" i="4"/>
  <c r="T161" i="4"/>
  <c r="T160" i="4"/>
  <c r="T159" i="4"/>
  <c r="T158" i="4"/>
  <c r="T157" i="4"/>
  <c r="T156" i="4"/>
  <c r="T155" i="4"/>
  <c r="T154" i="4"/>
  <c r="T153" i="4"/>
  <c r="T151" i="4"/>
  <c r="T152" i="4"/>
  <c r="T150" i="4"/>
  <c r="T149" i="4"/>
  <c r="T147" i="4"/>
  <c r="T148" i="4"/>
  <c r="T146" i="4"/>
  <c r="T141" i="4"/>
  <c r="T145" i="4"/>
  <c r="T140" i="4"/>
  <c r="T139" i="4"/>
  <c r="T138" i="4"/>
  <c r="T135" i="4"/>
  <c r="T136" i="4"/>
  <c r="T137" i="4"/>
  <c r="T134" i="4"/>
  <c r="T133" i="4"/>
  <c r="T132" i="4"/>
  <c r="T131" i="4"/>
  <c r="T130" i="4"/>
  <c r="T129" i="4"/>
  <c r="T128" i="4"/>
  <c r="T126" i="4"/>
  <c r="T127" i="4"/>
  <c r="T123" i="4"/>
  <c r="O104" i="3" s="1"/>
  <c r="I141" i="1" s="1"/>
  <c r="T124" i="4"/>
  <c r="O105" i="3" s="1"/>
  <c r="I142" i="1" s="1"/>
  <c r="T125" i="4"/>
  <c r="O106" i="3" s="1"/>
  <c r="I143" i="1" s="1"/>
  <c r="T122" i="4"/>
  <c r="O103" i="3" s="1"/>
  <c r="I140" i="1" s="1"/>
  <c r="T119" i="4"/>
  <c r="O100" i="3" s="1"/>
  <c r="I135" i="1" s="1"/>
  <c r="T120" i="4"/>
  <c r="O101" i="3" s="1"/>
  <c r="I136" i="1" s="1"/>
  <c r="T117" i="4"/>
  <c r="O99" i="3" s="1"/>
  <c r="I134" i="1" s="1"/>
  <c r="T113" i="4"/>
  <c r="O96" i="3" s="1"/>
  <c r="I129" i="1" s="1"/>
  <c r="T116" i="4"/>
  <c r="O98" i="3" s="1"/>
  <c r="I131" i="1" s="1"/>
  <c r="T8" i="4"/>
  <c r="O8" i="3" s="1"/>
  <c r="T7" i="4"/>
  <c r="T14" i="4"/>
  <c r="T24" i="4"/>
  <c r="T23" i="4"/>
  <c r="T28" i="4"/>
  <c r="T27" i="4"/>
  <c r="O35" i="3"/>
  <c r="O41" i="3"/>
  <c r="O40" i="3"/>
  <c r="O47" i="3"/>
  <c r="O46" i="3"/>
  <c r="O34" i="3"/>
  <c r="O36" i="3"/>
  <c r="O37" i="3"/>
  <c r="O38" i="3"/>
  <c r="O39" i="3"/>
  <c r="O43" i="3"/>
  <c r="O44" i="3"/>
  <c r="O45" i="3"/>
  <c r="T34" i="4"/>
  <c r="T33" i="4"/>
  <c r="T26" i="4"/>
  <c r="T21" i="4"/>
  <c r="T18" i="4"/>
  <c r="T16" i="4"/>
  <c r="T15" i="4"/>
  <c r="T9" i="4"/>
  <c r="O9" i="3" s="1"/>
  <c r="T10" i="4"/>
  <c r="O10" i="3" s="1"/>
  <c r="C146" i="4"/>
  <c r="C147" i="4"/>
  <c r="C150" i="4"/>
  <c r="C155" i="4"/>
  <c r="C168" i="4"/>
  <c r="C138" i="4"/>
  <c r="C134" i="4"/>
  <c r="C126" i="4"/>
  <c r="B126" i="4"/>
  <c r="C117" i="4"/>
  <c r="C122" i="4"/>
  <c r="C113" i="4"/>
  <c r="E96" i="3" s="1"/>
  <c r="B113" i="4"/>
  <c r="C11" i="4"/>
  <c r="C15" i="4"/>
  <c r="C18" i="4"/>
  <c r="C27" i="4"/>
  <c r="C35" i="4"/>
  <c r="C7" i="4"/>
  <c r="E7" i="3" s="1"/>
  <c r="D250" i="1"/>
  <c r="AP204" i="1"/>
  <c r="AP203" i="1"/>
  <c r="AP190" i="1"/>
  <c r="AP189" i="1"/>
  <c r="AP188" i="1"/>
  <c r="AP187" i="1"/>
  <c r="AP186" i="1"/>
  <c r="AP183" i="1"/>
  <c r="AP182" i="1"/>
  <c r="AP181" i="1"/>
  <c r="AP180" i="1"/>
  <c r="AP179" i="1"/>
  <c r="AP178" i="1"/>
  <c r="AM204" i="1"/>
  <c r="AM203" i="1"/>
  <c r="AM190" i="1"/>
  <c r="AM189" i="1"/>
  <c r="AM188" i="1"/>
  <c r="AM187" i="1"/>
  <c r="AM186" i="1"/>
  <c r="AM183" i="1"/>
  <c r="AM182" i="1"/>
  <c r="AM181" i="1"/>
  <c r="AM180" i="1"/>
  <c r="AM179" i="1"/>
  <c r="AM178" i="1"/>
  <c r="AJ204" i="1"/>
  <c r="AJ203" i="1"/>
  <c r="AJ190" i="1"/>
  <c r="AJ189" i="1"/>
  <c r="AJ188" i="1"/>
  <c r="AJ187" i="1"/>
  <c r="AJ186" i="1"/>
  <c r="AJ183" i="1"/>
  <c r="AJ182" i="1"/>
  <c r="AJ181" i="1"/>
  <c r="AJ180" i="1"/>
  <c r="AJ179" i="1"/>
  <c r="AJ178" i="1"/>
  <c r="AG204" i="1"/>
  <c r="AG203" i="1"/>
  <c r="AG190" i="1"/>
  <c r="AG189" i="1"/>
  <c r="AG188" i="1"/>
  <c r="AG187" i="1"/>
  <c r="AG186" i="1"/>
  <c r="AG183" i="1"/>
  <c r="AG182" i="1"/>
  <c r="AG181" i="1"/>
  <c r="AG180" i="1"/>
  <c r="AG179" i="1"/>
  <c r="AG178" i="1"/>
  <c r="AD204" i="1"/>
  <c r="AD203" i="1"/>
  <c r="AD190" i="1"/>
  <c r="AD189" i="1"/>
  <c r="AD188" i="1"/>
  <c r="AD187" i="1"/>
  <c r="AD186" i="1"/>
  <c r="AD183" i="1"/>
  <c r="AD182" i="1"/>
  <c r="AD181" i="1"/>
  <c r="AD180" i="1"/>
  <c r="AD179" i="1"/>
  <c r="AD178" i="1"/>
  <c r="AD177" i="1"/>
  <c r="AD176" i="1"/>
  <c r="AA204" i="1"/>
  <c r="AA203" i="1"/>
  <c r="AA190" i="1"/>
  <c r="AA189" i="1"/>
  <c r="AA188" i="1"/>
  <c r="AA187" i="1"/>
  <c r="AA186" i="1"/>
  <c r="AA183" i="1"/>
  <c r="AA182" i="1"/>
  <c r="AA181" i="1"/>
  <c r="AA180" i="1"/>
  <c r="AA179" i="1"/>
  <c r="AA178" i="1"/>
  <c r="AA177" i="1"/>
  <c r="AA176" i="1"/>
  <c r="X204" i="1"/>
  <c r="X203" i="1"/>
  <c r="X190" i="1"/>
  <c r="X189" i="1"/>
  <c r="X188" i="1"/>
  <c r="X187" i="1"/>
  <c r="X186" i="1"/>
  <c r="X183" i="1"/>
  <c r="X182" i="1"/>
  <c r="X181" i="1"/>
  <c r="X180" i="1"/>
  <c r="X179" i="1"/>
  <c r="X178" i="1"/>
  <c r="X177" i="1"/>
  <c r="X176" i="1"/>
  <c r="U204" i="1"/>
  <c r="U203" i="1"/>
  <c r="U190" i="1"/>
  <c r="U189" i="1"/>
  <c r="U188" i="1"/>
  <c r="U187" i="1"/>
  <c r="U186" i="1"/>
  <c r="U183" i="1"/>
  <c r="U182" i="1"/>
  <c r="U181" i="1"/>
  <c r="U180" i="1"/>
  <c r="U179" i="1"/>
  <c r="U178" i="1"/>
  <c r="U177" i="1"/>
  <c r="U176" i="1"/>
  <c r="CQ204" i="1"/>
  <c r="CP204" i="1"/>
  <c r="CO204" i="1"/>
  <c r="CQ203" i="1"/>
  <c r="CP203" i="1"/>
  <c r="CO203" i="1"/>
  <c r="CQ190" i="1"/>
  <c r="CP190" i="1"/>
  <c r="CO190" i="1"/>
  <c r="CQ189" i="1"/>
  <c r="CP189" i="1"/>
  <c r="CO189" i="1"/>
  <c r="CQ188" i="1"/>
  <c r="CP188" i="1"/>
  <c r="CO188" i="1"/>
  <c r="CQ187" i="1"/>
  <c r="CP187" i="1"/>
  <c r="CO187" i="1"/>
  <c r="CQ186" i="1"/>
  <c r="CP186" i="1"/>
  <c r="CO186" i="1"/>
  <c r="CQ183" i="1"/>
  <c r="CP183" i="1"/>
  <c r="CO183" i="1"/>
  <c r="CQ182" i="1"/>
  <c r="CP182" i="1"/>
  <c r="CO182" i="1"/>
  <c r="CQ181" i="1"/>
  <c r="CP181" i="1"/>
  <c r="CO181" i="1"/>
  <c r="CQ180" i="1"/>
  <c r="CP180" i="1"/>
  <c r="CO180" i="1"/>
  <c r="CQ179" i="1"/>
  <c r="CP179" i="1"/>
  <c r="CO179" i="1"/>
  <c r="CQ177" i="1"/>
  <c r="CP177" i="1"/>
  <c r="CO177" i="1"/>
  <c r="CQ176" i="1"/>
  <c r="CP176" i="1"/>
  <c r="CO176" i="1"/>
  <c r="CF204" i="1"/>
  <c r="CN204" i="1" s="1"/>
  <c r="CE204" i="1"/>
  <c r="CM204" i="1" s="1"/>
  <c r="CD204" i="1"/>
  <c r="CL204" i="1" s="1"/>
  <c r="CC204" i="1"/>
  <c r="CK204" i="1" s="1"/>
  <c r="CF203" i="1"/>
  <c r="CN203" i="1" s="1"/>
  <c r="CE203" i="1"/>
  <c r="CM203" i="1" s="1"/>
  <c r="CD203" i="1"/>
  <c r="CL203" i="1" s="1"/>
  <c r="CC203" i="1"/>
  <c r="CK203" i="1" s="1"/>
  <c r="CF190" i="1"/>
  <c r="CN190" i="1" s="1"/>
  <c r="CE190" i="1"/>
  <c r="CM190" i="1" s="1"/>
  <c r="CD190" i="1"/>
  <c r="CL190" i="1" s="1"/>
  <c r="CC190" i="1"/>
  <c r="CK190" i="1" s="1"/>
  <c r="CF189" i="1"/>
  <c r="CN189" i="1" s="1"/>
  <c r="CE189" i="1"/>
  <c r="CM189" i="1" s="1"/>
  <c r="CD189" i="1"/>
  <c r="CL189" i="1" s="1"/>
  <c r="CC189" i="1"/>
  <c r="CK189" i="1" s="1"/>
  <c r="CF188" i="1"/>
  <c r="CN188" i="1" s="1"/>
  <c r="CE188" i="1"/>
  <c r="CM188" i="1" s="1"/>
  <c r="CD188" i="1"/>
  <c r="CL188" i="1" s="1"/>
  <c r="CC188" i="1"/>
  <c r="CK188" i="1" s="1"/>
  <c r="CF187" i="1"/>
  <c r="CN187" i="1" s="1"/>
  <c r="CE187" i="1"/>
  <c r="CM187" i="1" s="1"/>
  <c r="CD187" i="1"/>
  <c r="CL187" i="1" s="1"/>
  <c r="CC187" i="1"/>
  <c r="CK187" i="1" s="1"/>
  <c r="CF186" i="1"/>
  <c r="CN186" i="1" s="1"/>
  <c r="CE186" i="1"/>
  <c r="CM186" i="1" s="1"/>
  <c r="CD186" i="1"/>
  <c r="CL186" i="1" s="1"/>
  <c r="CC186" i="1"/>
  <c r="CK186" i="1" s="1"/>
  <c r="CF183" i="1"/>
  <c r="CN183" i="1" s="1"/>
  <c r="CE183" i="1"/>
  <c r="CM183" i="1" s="1"/>
  <c r="CD183" i="1"/>
  <c r="CL183" i="1" s="1"/>
  <c r="CC183" i="1"/>
  <c r="CK183" i="1" s="1"/>
  <c r="CF182" i="1"/>
  <c r="CN182" i="1" s="1"/>
  <c r="CE182" i="1"/>
  <c r="CM182" i="1" s="1"/>
  <c r="CD182" i="1"/>
  <c r="CL182" i="1" s="1"/>
  <c r="CC182" i="1"/>
  <c r="CK182" i="1" s="1"/>
  <c r="CF181" i="1"/>
  <c r="CN181" i="1" s="1"/>
  <c r="CE181" i="1"/>
  <c r="CM181" i="1" s="1"/>
  <c r="CD181" i="1"/>
  <c r="CL181" i="1" s="1"/>
  <c r="CC181" i="1"/>
  <c r="CK181" i="1" s="1"/>
  <c r="CF180" i="1"/>
  <c r="CN180" i="1" s="1"/>
  <c r="CE180" i="1"/>
  <c r="CM180" i="1" s="1"/>
  <c r="CD180" i="1"/>
  <c r="CL180" i="1" s="1"/>
  <c r="CC180" i="1"/>
  <c r="CK180" i="1" s="1"/>
  <c r="CF179" i="1"/>
  <c r="CN179" i="1" s="1"/>
  <c r="CE179" i="1"/>
  <c r="CM179" i="1" s="1"/>
  <c r="CD179" i="1"/>
  <c r="CL179" i="1" s="1"/>
  <c r="CC179" i="1"/>
  <c r="CK179" i="1" s="1"/>
  <c r="CF177" i="1"/>
  <c r="CN177" i="1" s="1"/>
  <c r="CE177" i="1"/>
  <c r="CM177" i="1" s="1"/>
  <c r="CD177" i="1"/>
  <c r="CL177" i="1" s="1"/>
  <c r="CC177" i="1"/>
  <c r="CK177" i="1" s="1"/>
  <c r="CF176" i="1"/>
  <c r="CN176" i="1" s="1"/>
  <c r="CE176" i="1"/>
  <c r="CM176" i="1" s="1"/>
  <c r="CD176" i="1"/>
  <c r="CL176" i="1" s="1"/>
  <c r="CC176" i="1"/>
  <c r="CK176" i="1" s="1"/>
  <c r="CB204" i="1"/>
  <c r="CA204" i="1"/>
  <c r="BZ204" i="1"/>
  <c r="BY204" i="1"/>
  <c r="CB203" i="1"/>
  <c r="CA203" i="1"/>
  <c r="BZ203" i="1"/>
  <c r="BY203" i="1"/>
  <c r="CB190" i="1"/>
  <c r="CA190" i="1"/>
  <c r="BZ190" i="1"/>
  <c r="BY190" i="1"/>
  <c r="CB189" i="1"/>
  <c r="CA189" i="1"/>
  <c r="BZ189" i="1"/>
  <c r="BY189" i="1"/>
  <c r="CB188" i="1"/>
  <c r="CA188" i="1"/>
  <c r="BZ188" i="1"/>
  <c r="BY188" i="1"/>
  <c r="CB187" i="1"/>
  <c r="CA187" i="1"/>
  <c r="BZ187" i="1"/>
  <c r="BY187" i="1"/>
  <c r="CB186" i="1"/>
  <c r="CA186" i="1"/>
  <c r="BZ186" i="1"/>
  <c r="BY186" i="1"/>
  <c r="CB183" i="1"/>
  <c r="CA183" i="1"/>
  <c r="BZ183" i="1"/>
  <c r="BY183" i="1"/>
  <c r="CB182" i="1"/>
  <c r="CA182" i="1"/>
  <c r="BZ182" i="1"/>
  <c r="BY182" i="1"/>
  <c r="CB181" i="1"/>
  <c r="CA181" i="1"/>
  <c r="BZ181" i="1"/>
  <c r="BY181" i="1"/>
  <c r="CB180" i="1"/>
  <c r="CA180" i="1"/>
  <c r="BZ180" i="1"/>
  <c r="BY180" i="1"/>
  <c r="CB179" i="1"/>
  <c r="CA179" i="1"/>
  <c r="BZ179" i="1"/>
  <c r="BY179" i="1"/>
  <c r="CB177" i="1"/>
  <c r="CA177" i="1"/>
  <c r="BZ177" i="1"/>
  <c r="BY177" i="1"/>
  <c r="CB176" i="1"/>
  <c r="CA176" i="1"/>
  <c r="BZ176" i="1"/>
  <c r="BY176" i="1"/>
  <c r="BT204" i="1"/>
  <c r="BS204" i="1"/>
  <c r="BR204" i="1"/>
  <c r="BQ204" i="1"/>
  <c r="BT203" i="1"/>
  <c r="BS203" i="1"/>
  <c r="BR203" i="1"/>
  <c r="BQ203" i="1"/>
  <c r="BT190" i="1"/>
  <c r="BS190" i="1"/>
  <c r="BR190" i="1"/>
  <c r="BQ190" i="1"/>
  <c r="BT189" i="1"/>
  <c r="BS189" i="1"/>
  <c r="BR189" i="1"/>
  <c r="BQ189" i="1"/>
  <c r="BT188" i="1"/>
  <c r="BS188" i="1"/>
  <c r="BR188" i="1"/>
  <c r="BQ188" i="1"/>
  <c r="BT187" i="1"/>
  <c r="BS187" i="1"/>
  <c r="BR187" i="1"/>
  <c r="BQ187" i="1"/>
  <c r="BT186" i="1"/>
  <c r="BS186" i="1"/>
  <c r="BR186" i="1"/>
  <c r="BQ186" i="1"/>
  <c r="BT183" i="1"/>
  <c r="BS183" i="1"/>
  <c r="BR183" i="1"/>
  <c r="BQ183" i="1"/>
  <c r="BT182" i="1"/>
  <c r="BS182" i="1"/>
  <c r="BR182" i="1"/>
  <c r="BQ182" i="1"/>
  <c r="BT181" i="1"/>
  <c r="BS181" i="1"/>
  <c r="BR181" i="1"/>
  <c r="BQ181" i="1"/>
  <c r="BT180" i="1"/>
  <c r="BS180" i="1"/>
  <c r="BR180" i="1"/>
  <c r="BQ180" i="1"/>
  <c r="BT179" i="1"/>
  <c r="BS179" i="1"/>
  <c r="BR179" i="1"/>
  <c r="BQ179" i="1"/>
  <c r="BT177" i="1"/>
  <c r="BS177" i="1"/>
  <c r="BR177" i="1"/>
  <c r="BQ177" i="1"/>
  <c r="J11" i="1"/>
  <c r="B138" i="4"/>
  <c r="B7" i="4"/>
  <c r="C7" i="3" s="1"/>
  <c r="A138" i="4"/>
  <c r="A7" i="4"/>
  <c r="A7" i="3" s="1"/>
  <c r="G7" i="3"/>
  <c r="F119" i="3"/>
  <c r="O26" i="3" l="1"/>
  <c r="I38" i="1" s="1"/>
  <c r="O110" i="3"/>
  <c r="I150" i="1" s="1"/>
  <c r="O126" i="3"/>
  <c r="I172" i="1" s="1"/>
  <c r="O137" i="3"/>
  <c r="I191" i="1" s="1"/>
  <c r="O154" i="3"/>
  <c r="I210" i="1" s="1"/>
  <c r="O127" i="3"/>
  <c r="I175" i="1" s="1"/>
  <c r="O23" i="3"/>
  <c r="I33" i="1" s="1"/>
  <c r="O113" i="3"/>
  <c r="I153" i="1" s="1"/>
  <c r="O129" i="3"/>
  <c r="I179" i="1" s="1"/>
  <c r="O140" i="3"/>
  <c r="I194" i="1" s="1"/>
  <c r="O151" i="3"/>
  <c r="I207" i="1" s="1"/>
  <c r="O122" i="3"/>
  <c r="I168" i="1" s="1"/>
  <c r="O22" i="3"/>
  <c r="I32" i="1" s="1"/>
  <c r="O14" i="3"/>
  <c r="I20" i="1" s="1"/>
  <c r="O114" i="3"/>
  <c r="I154" i="1" s="1"/>
  <c r="O128" i="3"/>
  <c r="I178" i="1" s="1"/>
  <c r="O141" i="3"/>
  <c r="I195" i="1" s="1"/>
  <c r="O150" i="3"/>
  <c r="I206" i="1" s="1"/>
  <c r="O153" i="3"/>
  <c r="I209" i="1" s="1"/>
  <c r="O7" i="3"/>
  <c r="I11" i="1" s="1"/>
  <c r="O115" i="3"/>
  <c r="I157" i="1" s="1"/>
  <c r="O130" i="3"/>
  <c r="I180" i="1" s="1"/>
  <c r="O142" i="3"/>
  <c r="I196" i="1" s="1"/>
  <c r="O149" i="3"/>
  <c r="I205" i="1" s="1"/>
  <c r="I12" i="1"/>
  <c r="O118" i="3"/>
  <c r="I160" i="1" s="1"/>
  <c r="O131" i="3"/>
  <c r="I183" i="1" s="1"/>
  <c r="O143" i="3"/>
  <c r="I197" i="1" s="1"/>
  <c r="O112" i="3"/>
  <c r="I152" i="1" s="1"/>
  <c r="O139" i="3"/>
  <c r="I193" i="1" s="1"/>
  <c r="O152" i="3"/>
  <c r="I208" i="1" s="1"/>
  <c r="O117" i="3"/>
  <c r="I159" i="1" s="1"/>
  <c r="O133" i="3"/>
  <c r="I185" i="1" s="1"/>
  <c r="O144" i="3"/>
  <c r="I198" i="1" s="1"/>
  <c r="O27" i="3"/>
  <c r="I39" i="1" s="1"/>
  <c r="O138" i="3"/>
  <c r="I192" i="1" s="1"/>
  <c r="O108" i="3"/>
  <c r="I148" i="1" s="1"/>
  <c r="O119" i="3"/>
  <c r="I165" i="1" s="1"/>
  <c r="O134" i="3"/>
  <c r="I186" i="1" s="1"/>
  <c r="O146" i="3"/>
  <c r="I200" i="1" s="1"/>
  <c r="O132" i="3"/>
  <c r="I184" i="1" s="1"/>
  <c r="O107" i="3"/>
  <c r="I147" i="1" s="1"/>
  <c r="O120" i="3"/>
  <c r="I166" i="1" s="1"/>
  <c r="O135" i="3"/>
  <c r="I187" i="1" s="1"/>
  <c r="O147" i="3"/>
  <c r="I201" i="1" s="1"/>
  <c r="O111" i="3"/>
  <c r="I151" i="1" s="1"/>
  <c r="O116" i="3"/>
  <c r="I158" i="1" s="1"/>
  <c r="O145" i="3"/>
  <c r="I199" i="1" s="1"/>
  <c r="O109" i="3"/>
  <c r="I149" i="1" s="1"/>
  <c r="O121" i="3"/>
  <c r="I167" i="1" s="1"/>
  <c r="O136" i="3"/>
  <c r="I190" i="1" s="1"/>
  <c r="O148" i="3"/>
  <c r="I202" i="1" s="1"/>
  <c r="O33" i="3"/>
  <c r="I45" i="1" s="1"/>
  <c r="I14" i="1"/>
  <c r="I13" i="1"/>
  <c r="O15" i="3"/>
  <c r="I23" i="1" s="1"/>
  <c r="O16" i="3"/>
  <c r="I24" i="1" s="1"/>
  <c r="O17" i="3"/>
  <c r="I27" i="1" s="1"/>
  <c r="O20" i="3"/>
  <c r="I30" i="1" s="1"/>
  <c r="O25" i="3"/>
  <c r="I35" i="1" s="1"/>
  <c r="O32" i="3"/>
  <c r="I44" i="1" s="1"/>
  <c r="M173" i="1"/>
  <c r="M181" i="1"/>
  <c r="L25" i="1"/>
  <c r="L21" i="1"/>
  <c r="K176" i="1"/>
  <c r="K188" i="1"/>
  <c r="L15" i="1"/>
  <c r="L163" i="1"/>
  <c r="B8" i="1"/>
  <c r="B144" i="1"/>
  <c r="E190" i="1"/>
  <c r="F157" i="1"/>
  <c r="F48" i="1"/>
  <c r="G190" i="1"/>
  <c r="H147" i="1"/>
  <c r="H38" i="1"/>
  <c r="I59" i="1"/>
  <c r="K144" i="1"/>
  <c r="E183" i="1"/>
  <c r="F147" i="1"/>
  <c r="F38" i="1"/>
  <c r="G183" i="1"/>
  <c r="B7" i="1"/>
  <c r="I58" i="1"/>
  <c r="I60" i="1"/>
  <c r="E178" i="1"/>
  <c r="F27" i="1"/>
  <c r="G178" i="1"/>
  <c r="H27" i="1"/>
  <c r="I57" i="1"/>
  <c r="I61" i="1"/>
  <c r="E175" i="1"/>
  <c r="F24" i="1"/>
  <c r="G175" i="1"/>
  <c r="H24" i="1"/>
  <c r="I53" i="1"/>
  <c r="E165" i="1"/>
  <c r="F23" i="1"/>
  <c r="G172" i="1"/>
  <c r="H23" i="1"/>
  <c r="E157" i="1"/>
  <c r="F205" i="1"/>
  <c r="G165" i="1"/>
  <c r="H205" i="1"/>
  <c r="I52" i="1"/>
  <c r="I51" i="1"/>
  <c r="L7" i="1"/>
  <c r="E147" i="1"/>
  <c r="E48" i="1"/>
  <c r="F190" i="1"/>
  <c r="G157" i="1"/>
  <c r="G48" i="1"/>
  <c r="H190" i="1"/>
  <c r="M8" i="1"/>
  <c r="E38" i="1"/>
  <c r="F183" i="1"/>
  <c r="G147" i="1"/>
  <c r="G38" i="1"/>
  <c r="H183" i="1"/>
  <c r="I50" i="1"/>
  <c r="E27" i="1"/>
  <c r="F178" i="1"/>
  <c r="G27" i="1"/>
  <c r="H178" i="1"/>
  <c r="I48" i="1"/>
  <c r="I54" i="1"/>
  <c r="E24" i="1"/>
  <c r="F175" i="1"/>
  <c r="G24" i="1"/>
  <c r="H175" i="1"/>
  <c r="I55" i="1"/>
  <c r="E23" i="1"/>
  <c r="F172" i="1"/>
  <c r="G23" i="1"/>
  <c r="H165" i="1"/>
  <c r="I49" i="1"/>
  <c r="E205" i="1"/>
  <c r="F165" i="1"/>
  <c r="G205" i="1"/>
  <c r="H157" i="1"/>
  <c r="H48" i="1"/>
  <c r="H17" i="1"/>
  <c r="G17" i="1"/>
  <c r="F17" i="1"/>
  <c r="E17" i="1"/>
  <c r="I17" i="1"/>
  <c r="H14" i="1"/>
  <c r="H13" i="1"/>
  <c r="H12" i="1"/>
  <c r="H11" i="1"/>
  <c r="G11" i="1"/>
  <c r="G14" i="1"/>
  <c r="G13" i="1"/>
  <c r="G12" i="1"/>
  <c r="F14" i="1"/>
  <c r="F13" i="1"/>
  <c r="F12" i="1"/>
  <c r="F11" i="1"/>
  <c r="E14" i="1"/>
  <c r="E13" i="1"/>
  <c r="E12" i="1"/>
  <c r="B203" i="1"/>
  <c r="B188" i="1"/>
  <c r="B181" i="1"/>
  <c r="B176" i="1"/>
  <c r="B173" i="1"/>
  <c r="B155" i="1"/>
  <c r="B145" i="1"/>
  <c r="B46" i="1"/>
  <c r="B21" i="1"/>
  <c r="B36" i="1"/>
  <c r="B9" i="1"/>
  <c r="B15" i="1"/>
  <c r="B25" i="1"/>
  <c r="B205" i="1"/>
  <c r="B190" i="1"/>
  <c r="B183" i="1"/>
  <c r="B178" i="1"/>
  <c r="B175" i="1"/>
  <c r="B165" i="1"/>
  <c r="B157" i="1"/>
  <c r="B153" i="1"/>
  <c r="B151" i="1"/>
  <c r="B150" i="1"/>
  <c r="B149" i="1"/>
  <c r="B148" i="1"/>
  <c r="B147" i="1"/>
  <c r="B154" i="1"/>
  <c r="B152" i="1"/>
  <c r="B48" i="1"/>
  <c r="B38" i="1"/>
  <c r="B27" i="1"/>
  <c r="B24" i="1"/>
  <c r="B23" i="1"/>
  <c r="B17" i="1"/>
  <c r="B11" i="1"/>
  <c r="B14" i="1"/>
  <c r="B13" i="1"/>
  <c r="B12" i="1"/>
  <c r="C11" i="1"/>
  <c r="AY204" i="1"/>
  <c r="AY178" i="1"/>
  <c r="AY188" i="1"/>
  <c r="AZ188" i="1" s="1"/>
  <c r="AY203" i="1"/>
  <c r="AZ203" i="1" s="1"/>
  <c r="CR189" i="1"/>
  <c r="CR204" i="1"/>
  <c r="AY182" i="1"/>
  <c r="CR180" i="1"/>
  <c r="AY180" i="1"/>
  <c r="AY187" i="1"/>
  <c r="AK122" i="1"/>
  <c r="AK71" i="1"/>
  <c r="AK63" i="1"/>
  <c r="AL36" i="1"/>
  <c r="AL25" i="1"/>
  <c r="AL122" i="1"/>
  <c r="AL71" i="1"/>
  <c r="AL63" i="1"/>
  <c r="AK21" i="1"/>
  <c r="AL21" i="1"/>
  <c r="AK46" i="1"/>
  <c r="AK25" i="1"/>
  <c r="AL46" i="1"/>
  <c r="AK36" i="1"/>
  <c r="CR179" i="1"/>
  <c r="CR186" i="1"/>
  <c r="CR190" i="1"/>
  <c r="AO71" i="1"/>
  <c r="AN46" i="1"/>
  <c r="AN63" i="1"/>
  <c r="AN25" i="1"/>
  <c r="AO21" i="1"/>
  <c r="AO46" i="1"/>
  <c r="AN36" i="1"/>
  <c r="AN21" i="1"/>
  <c r="AN122" i="1"/>
  <c r="AO36" i="1"/>
  <c r="AO25" i="1"/>
  <c r="AO122" i="1"/>
  <c r="AN71" i="1"/>
  <c r="AP71" i="1" s="1"/>
  <c r="AO63" i="1"/>
  <c r="AY183" i="1"/>
  <c r="AL156" i="1"/>
  <c r="AL155" i="1" s="1"/>
  <c r="AK146" i="1"/>
  <c r="AK156" i="1"/>
  <c r="AL146" i="1"/>
  <c r="AL145" i="1" s="1"/>
  <c r="AN156" i="1"/>
  <c r="AN146" i="1"/>
  <c r="AO156" i="1"/>
  <c r="AO155" i="1" s="1"/>
  <c r="AO146" i="1"/>
  <c r="AO145" i="1" s="1"/>
  <c r="AO139" i="1"/>
  <c r="AO138" i="1" s="1"/>
  <c r="AN133" i="1"/>
  <c r="AN139" i="1"/>
  <c r="AO133" i="1"/>
  <c r="AO132" i="1" s="1"/>
  <c r="AO128" i="1" s="1"/>
  <c r="AO127" i="1" s="1"/>
  <c r="AK139" i="1"/>
  <c r="AK133" i="1"/>
  <c r="AL139" i="1"/>
  <c r="AL138" i="1" s="1"/>
  <c r="AL133" i="1"/>
  <c r="AL132" i="1" s="1"/>
  <c r="AL128" i="1" s="1"/>
  <c r="AL127" i="1" s="1"/>
  <c r="AY189" i="1"/>
  <c r="AY179" i="1"/>
  <c r="AY181" i="1"/>
  <c r="AZ181" i="1" s="1"/>
  <c r="AY186" i="1"/>
  <c r="AY190" i="1"/>
  <c r="CR182" i="1"/>
  <c r="CR187" i="1"/>
  <c r="CR181" i="1"/>
  <c r="CR183" i="1"/>
  <c r="CR188" i="1"/>
  <c r="CR203" i="1"/>
  <c r="AO16" i="1"/>
  <c r="AO15" i="1" s="1"/>
  <c r="CR177" i="1"/>
  <c r="CR176" i="1"/>
  <c r="A119" i="3"/>
  <c r="B119" i="3"/>
  <c r="C119" i="3"/>
  <c r="D119" i="3"/>
  <c r="E119" i="3"/>
  <c r="AH96" i="1" l="1"/>
  <c r="AE96" i="1"/>
  <c r="AF96" i="1"/>
  <c r="K9" i="1"/>
  <c r="AF62" i="1"/>
  <c r="AE62" i="1"/>
  <c r="AH62" i="1"/>
  <c r="AP21" i="1"/>
  <c r="K25" i="1"/>
  <c r="L181" i="1"/>
  <c r="L8" i="1"/>
  <c r="M7" i="1"/>
  <c r="M15" i="1"/>
  <c r="K7" i="1"/>
  <c r="M188" i="1"/>
  <c r="K21" i="1"/>
  <c r="L176" i="1"/>
  <c r="M176" i="1"/>
  <c r="M9" i="1"/>
  <c r="L188" i="1"/>
  <c r="K181" i="1"/>
  <c r="M21" i="1"/>
  <c r="L9" i="1"/>
  <c r="K173" i="1"/>
  <c r="K8" i="1"/>
  <c r="L173" i="1"/>
  <c r="M163" i="1"/>
  <c r="K163" i="1"/>
  <c r="K15" i="1"/>
  <c r="L144" i="1"/>
  <c r="M144" i="1"/>
  <c r="B162" i="1"/>
  <c r="K161" i="1"/>
  <c r="K162" i="1"/>
  <c r="B161" i="1"/>
  <c r="B163" i="1"/>
  <c r="AM63" i="1"/>
  <c r="AM71" i="1"/>
  <c r="AM36" i="1"/>
  <c r="AM122" i="1"/>
  <c r="M203" i="1"/>
  <c r="L203" i="1"/>
  <c r="K203" i="1"/>
  <c r="AP25" i="1"/>
  <c r="AM21" i="1"/>
  <c r="AP122" i="1"/>
  <c r="AP46" i="1"/>
  <c r="AM46" i="1"/>
  <c r="AP36" i="1"/>
  <c r="AP63" i="1"/>
  <c r="AM25" i="1"/>
  <c r="AH128" i="1"/>
  <c r="AI128" i="1"/>
  <c r="AI127" i="1" s="1"/>
  <c r="AZ187" i="1"/>
  <c r="AZ178" i="1"/>
  <c r="AZ204" i="1"/>
  <c r="AZ186" i="1"/>
  <c r="AZ183" i="1"/>
  <c r="AZ182" i="1"/>
  <c r="AZ189" i="1"/>
  <c r="AZ180" i="1"/>
  <c r="AH144" i="1"/>
  <c r="AF144" i="1"/>
  <c r="AE144" i="1"/>
  <c r="AP156" i="1"/>
  <c r="AN155" i="1"/>
  <c r="AP155" i="1" s="1"/>
  <c r="AM146" i="1"/>
  <c r="AK145" i="1"/>
  <c r="AP146" i="1"/>
  <c r="AN145" i="1"/>
  <c r="AM156" i="1"/>
  <c r="AK155" i="1"/>
  <c r="AM155" i="1" s="1"/>
  <c r="AP139" i="1"/>
  <c r="AN138" i="1"/>
  <c r="AP138" i="1" s="1"/>
  <c r="AK138" i="1"/>
  <c r="AM138" i="1" s="1"/>
  <c r="AM139" i="1"/>
  <c r="AF126" i="1"/>
  <c r="AE126" i="1"/>
  <c r="AM133" i="1"/>
  <c r="AK132" i="1"/>
  <c r="AP133" i="1"/>
  <c r="AN132" i="1"/>
  <c r="AZ179" i="1"/>
  <c r="AZ190" i="1"/>
  <c r="AI16" i="1"/>
  <c r="AI15" i="1" s="1"/>
  <c r="AH16" i="1"/>
  <c r="AE11" i="1"/>
  <c r="AE10" i="1" s="1"/>
  <c r="AE9" i="1" s="1"/>
  <c r="AF11" i="1"/>
  <c r="AF10" i="1" s="1"/>
  <c r="AF9" i="1" s="1"/>
  <c r="AO14" i="1"/>
  <c r="AL11" i="1"/>
  <c r="AK14" i="1"/>
  <c r="AO11" i="1"/>
  <c r="AI14" i="1"/>
  <c r="AN14" i="1"/>
  <c r="AI11" i="1"/>
  <c r="AH11" i="1"/>
  <c r="AN11" i="1"/>
  <c r="AL14" i="1"/>
  <c r="AK11" i="1"/>
  <c r="AH14" i="1"/>
  <c r="AL16" i="1"/>
  <c r="AL15" i="1" s="1"/>
  <c r="AF16" i="1"/>
  <c r="AF15" i="1" s="1"/>
  <c r="AK16" i="1"/>
  <c r="AN16" i="1"/>
  <c r="AG62" i="1" l="1"/>
  <c r="AG96" i="1"/>
  <c r="AL144" i="1"/>
  <c r="AL96" i="1"/>
  <c r="AK96" i="1"/>
  <c r="AI96" i="1"/>
  <c r="AJ96" i="1" s="1"/>
  <c r="AN96" i="1"/>
  <c r="AO96" i="1"/>
  <c r="AI144" i="1"/>
  <c r="AJ144" i="1" s="1"/>
  <c r="AO126" i="1"/>
  <c r="AL62" i="1"/>
  <c r="AK62" i="1"/>
  <c r="AM62" i="1" s="1"/>
  <c r="AN62" i="1"/>
  <c r="AI62" i="1"/>
  <c r="AJ62" i="1" s="1"/>
  <c r="AO62" i="1"/>
  <c r="AI126" i="1"/>
  <c r="AO144" i="1"/>
  <c r="AL126" i="1"/>
  <c r="L162" i="1"/>
  <c r="L161" i="1"/>
  <c r="M161" i="1"/>
  <c r="M162" i="1"/>
  <c r="AG144" i="1"/>
  <c r="AG126" i="1"/>
  <c r="AH127" i="1"/>
  <c r="AJ128" i="1"/>
  <c r="AP145" i="1"/>
  <c r="AN144" i="1"/>
  <c r="AM145" i="1"/>
  <c r="AK144" i="1"/>
  <c r="AP132" i="1"/>
  <c r="AN128" i="1"/>
  <c r="AM132" i="1"/>
  <c r="AK128" i="1"/>
  <c r="AH10" i="1"/>
  <c r="AH9" i="1" s="1"/>
  <c r="AF8" i="1"/>
  <c r="AF7" i="1" s="1"/>
  <c r="AH15" i="1"/>
  <c r="AJ15" i="1" s="1"/>
  <c r="AJ16" i="1"/>
  <c r="AI10" i="1"/>
  <c r="AI9" i="1" s="1"/>
  <c r="AI8" i="1" s="1"/>
  <c r="AI7" i="1" s="1"/>
  <c r="AO10" i="1"/>
  <c r="AO9" i="1" s="1"/>
  <c r="AO8" i="1" s="1"/>
  <c r="AO7" i="1" s="1"/>
  <c r="AN10" i="1"/>
  <c r="AN15" i="1"/>
  <c r="AP15" i="1" s="1"/>
  <c r="AP16" i="1"/>
  <c r="AK10" i="1"/>
  <c r="AE16" i="1"/>
  <c r="AE15" i="1" s="1"/>
  <c r="AE8" i="1" s="1"/>
  <c r="AE7" i="1" s="1"/>
  <c r="AK15" i="1"/>
  <c r="AM15" i="1" s="1"/>
  <c r="AM16" i="1"/>
  <c r="AL10" i="1"/>
  <c r="AL9" i="1" s="1"/>
  <c r="AL8" i="1" s="1"/>
  <c r="AL7" i="1" s="1"/>
  <c r="AM144" i="1" l="1"/>
  <c r="AM96" i="1"/>
  <c r="AP96" i="1"/>
  <c r="AP62" i="1"/>
  <c r="AP144" i="1"/>
  <c r="AJ127" i="1"/>
  <c r="AH126" i="1"/>
  <c r="AJ126" i="1" s="1"/>
  <c r="AM128" i="1"/>
  <c r="AK127" i="1"/>
  <c r="AN127" i="1"/>
  <c r="AP128" i="1"/>
  <c r="AJ10" i="1"/>
  <c r="AP10" i="1"/>
  <c r="AN9" i="1"/>
  <c r="AN8" i="1" s="1"/>
  <c r="AK9" i="1"/>
  <c r="AM10" i="1"/>
  <c r="AJ9" i="1"/>
  <c r="AH8" i="1"/>
  <c r="AG7" i="1"/>
  <c r="AM127" i="1" l="1"/>
  <c r="AK126" i="1"/>
  <c r="AM126" i="1" s="1"/>
  <c r="AN126" i="1"/>
  <c r="AP126" i="1" s="1"/>
  <c r="AP127" i="1"/>
  <c r="AP9" i="1"/>
  <c r="AJ8" i="1"/>
  <c r="AH7" i="1"/>
  <c r="AJ7" i="1" s="1"/>
  <c r="AK8" i="1"/>
  <c r="AM9" i="1"/>
  <c r="AP8" i="1"/>
  <c r="AN7" i="1"/>
  <c r="AP7" i="1" s="1"/>
  <c r="CP7" i="1"/>
  <c r="CO7" i="1"/>
  <c r="CC7" i="1"/>
  <c r="CK7" i="1" s="1"/>
  <c r="BY7" i="1"/>
  <c r="BQ7" i="1"/>
  <c r="BI178" i="1"/>
  <c r="BL178" i="1"/>
  <c r="BK178" i="1"/>
  <c r="BJ178" i="1"/>
  <c r="BP178" i="1"/>
  <c r="BO178" i="1"/>
  <c r="BN178" i="1"/>
  <c r="BM178" i="1"/>
  <c r="BX178" i="1"/>
  <c r="BW178" i="1"/>
  <c r="BV178" i="1"/>
  <c r="BU178" i="1"/>
  <c r="CF175" i="1"/>
  <c r="CN175" i="1" s="1"/>
  <c r="CE175" i="1"/>
  <c r="CM175" i="1" s="1"/>
  <c r="CD175" i="1"/>
  <c r="CL175" i="1" s="1"/>
  <c r="CC175" i="1"/>
  <c r="CK175" i="1" s="1"/>
  <c r="CF174" i="1"/>
  <c r="CN174" i="1" s="1"/>
  <c r="CE174" i="1"/>
  <c r="CM174" i="1" s="1"/>
  <c r="CD174" i="1"/>
  <c r="CL174" i="1" s="1"/>
  <c r="CC174" i="1"/>
  <c r="CK174" i="1" s="1"/>
  <c r="CF173" i="1"/>
  <c r="CN173" i="1" s="1"/>
  <c r="CE173" i="1"/>
  <c r="CM173" i="1" s="1"/>
  <c r="CD173" i="1"/>
  <c r="CL173" i="1" s="1"/>
  <c r="CC173" i="1"/>
  <c r="CK173" i="1" s="1"/>
  <c r="CF168" i="1"/>
  <c r="CN168" i="1" s="1"/>
  <c r="CE168" i="1"/>
  <c r="CM168" i="1" s="1"/>
  <c r="CD168" i="1"/>
  <c r="CL168" i="1" s="1"/>
  <c r="CC168" i="1"/>
  <c r="CK168" i="1" s="1"/>
  <c r="CF165" i="1"/>
  <c r="CN165" i="1" s="1"/>
  <c r="CE165" i="1"/>
  <c r="CM165" i="1" s="1"/>
  <c r="CD165" i="1"/>
  <c r="CL165" i="1" s="1"/>
  <c r="CC165" i="1"/>
  <c r="CK165" i="1" s="1"/>
  <c r="CF164" i="1"/>
  <c r="CN164" i="1" s="1"/>
  <c r="CE164" i="1"/>
  <c r="CM164" i="1" s="1"/>
  <c r="CD164" i="1"/>
  <c r="CL164" i="1" s="1"/>
  <c r="CC164" i="1"/>
  <c r="CK164" i="1" s="1"/>
  <c r="CF163" i="1"/>
  <c r="CN163" i="1" s="1"/>
  <c r="CE163" i="1"/>
  <c r="CM163" i="1" s="1"/>
  <c r="CD163" i="1"/>
  <c r="CL163" i="1" s="1"/>
  <c r="CC163" i="1"/>
  <c r="CK163" i="1" s="1"/>
  <c r="CF162" i="1"/>
  <c r="CN162" i="1" s="1"/>
  <c r="CE162" i="1"/>
  <c r="CM162" i="1" s="1"/>
  <c r="CD162" i="1"/>
  <c r="CL162" i="1" s="1"/>
  <c r="CC162" i="1"/>
  <c r="CK162" i="1" s="1"/>
  <c r="CF161" i="1"/>
  <c r="CN161" i="1" s="1"/>
  <c r="CE161" i="1"/>
  <c r="CM161" i="1" s="1"/>
  <c r="CD161" i="1"/>
  <c r="CL161" i="1" s="1"/>
  <c r="CC161" i="1"/>
  <c r="CK161" i="1" s="1"/>
  <c r="CF16" i="1"/>
  <c r="CN16" i="1" s="1"/>
  <c r="CE16" i="1"/>
  <c r="CM16" i="1" s="1"/>
  <c r="CD16" i="1"/>
  <c r="CL16" i="1" s="1"/>
  <c r="CC16" i="1"/>
  <c r="CK16" i="1" s="1"/>
  <c r="CF15" i="1"/>
  <c r="CN15" i="1" s="1"/>
  <c r="CE15" i="1"/>
  <c r="CM15" i="1" s="1"/>
  <c r="CD15" i="1"/>
  <c r="CL15" i="1" s="1"/>
  <c r="CC15" i="1"/>
  <c r="CK15" i="1" s="1"/>
  <c r="CF14" i="1"/>
  <c r="CN14" i="1" s="1"/>
  <c r="CE14" i="1"/>
  <c r="CM14" i="1" s="1"/>
  <c r="CD14" i="1"/>
  <c r="CL14" i="1" s="1"/>
  <c r="CC14" i="1"/>
  <c r="CK14" i="1" s="1"/>
  <c r="CF11" i="1"/>
  <c r="CN11" i="1" s="1"/>
  <c r="CE11" i="1"/>
  <c r="CM11" i="1" s="1"/>
  <c r="CD11" i="1"/>
  <c r="CL11" i="1" s="1"/>
  <c r="CC11" i="1"/>
  <c r="CK11" i="1" s="1"/>
  <c r="CF10" i="1"/>
  <c r="CN10" i="1" s="1"/>
  <c r="CE10" i="1"/>
  <c r="CM10" i="1" s="1"/>
  <c r="CD10" i="1"/>
  <c r="CL10" i="1" s="1"/>
  <c r="CC10" i="1"/>
  <c r="CK10" i="1" s="1"/>
  <c r="CF9" i="1"/>
  <c r="CN9" i="1" s="1"/>
  <c r="CE9" i="1"/>
  <c r="CM9" i="1" s="1"/>
  <c r="CD9" i="1"/>
  <c r="CL9" i="1" s="1"/>
  <c r="CC9" i="1"/>
  <c r="CK9" i="1" s="1"/>
  <c r="CF8" i="1"/>
  <c r="CN8" i="1" s="1"/>
  <c r="CE8" i="1"/>
  <c r="CM8" i="1" s="1"/>
  <c r="CD8" i="1"/>
  <c r="CL8" i="1" s="1"/>
  <c r="CC8" i="1"/>
  <c r="CK8" i="1" s="1"/>
  <c r="CD7" i="1"/>
  <c r="CL7" i="1" s="1"/>
  <c r="CE7" i="1"/>
  <c r="CF7" i="1"/>
  <c r="CN7" i="1" s="1"/>
  <c r="CA178" i="1" l="1"/>
  <c r="AK7" i="1"/>
  <c r="AM7" i="1" s="1"/>
  <c r="AM8" i="1"/>
  <c r="CQ178" i="1"/>
  <c r="BY178" i="1"/>
  <c r="CC178" i="1"/>
  <c r="CK178" i="1" s="1"/>
  <c r="BQ178" i="1"/>
  <c r="CP178" i="1"/>
  <c r="CE178" i="1"/>
  <c r="CM178" i="1" s="1"/>
  <c r="BS178" i="1"/>
  <c r="CD178" i="1"/>
  <c r="CL178" i="1" s="1"/>
  <c r="BR178" i="1"/>
  <c r="CF178" i="1"/>
  <c r="CN178" i="1" s="1"/>
  <c r="BT178" i="1"/>
  <c r="BZ178" i="1"/>
  <c r="CB178" i="1"/>
  <c r="CO178" i="1"/>
  <c r="CM7" i="1"/>
  <c r="U8" i="1"/>
  <c r="X8" i="1"/>
  <c r="AA8" i="1"/>
  <c r="AD8" i="1"/>
  <c r="AG8" i="1"/>
  <c r="BQ8" i="1"/>
  <c r="BR8" i="1"/>
  <c r="BS8" i="1"/>
  <c r="BT8" i="1"/>
  <c r="BY8" i="1"/>
  <c r="BZ8" i="1"/>
  <c r="CA8" i="1"/>
  <c r="CB8" i="1"/>
  <c r="CO8" i="1"/>
  <c r="CP8" i="1"/>
  <c r="CQ8" i="1"/>
  <c r="U9" i="1"/>
  <c r="X9" i="1"/>
  <c r="AA9" i="1"/>
  <c r="AD9" i="1"/>
  <c r="AG9" i="1"/>
  <c r="BQ9" i="1"/>
  <c r="BR9" i="1"/>
  <c r="BS9" i="1"/>
  <c r="BT9" i="1"/>
  <c r="BY9" i="1"/>
  <c r="BZ9" i="1"/>
  <c r="CA9" i="1"/>
  <c r="CB9" i="1"/>
  <c r="CO9" i="1"/>
  <c r="CP9" i="1"/>
  <c r="CQ9" i="1"/>
  <c r="U10" i="1"/>
  <c r="X10" i="1"/>
  <c r="AA10" i="1"/>
  <c r="AD10" i="1"/>
  <c r="AG10" i="1"/>
  <c r="BQ10" i="1"/>
  <c r="BR10" i="1"/>
  <c r="BS10" i="1"/>
  <c r="BT10" i="1"/>
  <c r="BY10" i="1"/>
  <c r="BZ10" i="1"/>
  <c r="CA10" i="1"/>
  <c r="CB10" i="1"/>
  <c r="CO10" i="1"/>
  <c r="CP10" i="1"/>
  <c r="CQ10" i="1"/>
  <c r="U11" i="1"/>
  <c r="AG11" i="1" s="1"/>
  <c r="X11" i="1"/>
  <c r="AJ11" i="1" s="1"/>
  <c r="AA11" i="1"/>
  <c r="AM11" i="1" s="1"/>
  <c r="AD11" i="1"/>
  <c r="AP11" i="1" s="1"/>
  <c r="BQ11" i="1"/>
  <c r="BR11" i="1"/>
  <c r="BS11" i="1"/>
  <c r="BT11" i="1"/>
  <c r="BY11" i="1"/>
  <c r="BZ11" i="1"/>
  <c r="CA11" i="1"/>
  <c r="CB11" i="1"/>
  <c r="CO11" i="1"/>
  <c r="CP11" i="1"/>
  <c r="CQ11" i="1"/>
  <c r="U14" i="1"/>
  <c r="X14" i="1"/>
  <c r="AJ14" i="1" s="1"/>
  <c r="AA14" i="1"/>
  <c r="AM14" i="1" s="1"/>
  <c r="AD14" i="1"/>
  <c r="AP14" i="1" s="1"/>
  <c r="BQ14" i="1"/>
  <c r="BR14" i="1"/>
  <c r="BS14" i="1"/>
  <c r="BT14" i="1"/>
  <c r="BY14" i="1"/>
  <c r="BZ14" i="1"/>
  <c r="CA14" i="1"/>
  <c r="CB14" i="1"/>
  <c r="CO14" i="1"/>
  <c r="CP14" i="1"/>
  <c r="CQ14" i="1"/>
  <c r="U15" i="1"/>
  <c r="X15" i="1"/>
  <c r="AA15" i="1"/>
  <c r="AD15" i="1"/>
  <c r="AG15" i="1"/>
  <c r="BQ15" i="1"/>
  <c r="BR15" i="1"/>
  <c r="BS15" i="1"/>
  <c r="BT15" i="1"/>
  <c r="BY15" i="1"/>
  <c r="BZ15" i="1"/>
  <c r="CA15" i="1"/>
  <c r="CB15" i="1"/>
  <c r="CO15" i="1"/>
  <c r="CP15" i="1"/>
  <c r="CQ15" i="1"/>
  <c r="U16" i="1"/>
  <c r="X16" i="1"/>
  <c r="AA16" i="1"/>
  <c r="AD16" i="1"/>
  <c r="AG16" i="1"/>
  <c r="BQ16" i="1"/>
  <c r="BR16" i="1"/>
  <c r="BS16" i="1"/>
  <c r="BT16" i="1"/>
  <c r="BY16" i="1"/>
  <c r="BZ16" i="1"/>
  <c r="CA16" i="1"/>
  <c r="CB16" i="1"/>
  <c r="CO16" i="1"/>
  <c r="CP16" i="1"/>
  <c r="CQ16" i="1"/>
  <c r="U161" i="1"/>
  <c r="X161" i="1"/>
  <c r="AA161" i="1"/>
  <c r="AD161" i="1"/>
  <c r="AF161" i="1"/>
  <c r="AG161" i="1" s="1"/>
  <c r="AH161" i="1"/>
  <c r="AJ161" i="1" s="1"/>
  <c r="AI161" i="1"/>
  <c r="AK161" i="1"/>
  <c r="AM161" i="1" s="1"/>
  <c r="AL161" i="1"/>
  <c r="AN161" i="1"/>
  <c r="AP161" i="1" s="1"/>
  <c r="AO161" i="1"/>
  <c r="BQ161" i="1"/>
  <c r="BR161" i="1"/>
  <c r="BS161" i="1"/>
  <c r="BT161" i="1"/>
  <c r="BY161" i="1"/>
  <c r="BZ161" i="1"/>
  <c r="CA161" i="1"/>
  <c r="CB161" i="1"/>
  <c r="CO161" i="1"/>
  <c r="CP161" i="1"/>
  <c r="CQ161" i="1"/>
  <c r="U162" i="1"/>
  <c r="X162" i="1"/>
  <c r="AA162" i="1"/>
  <c r="AD162" i="1"/>
  <c r="AE162" i="1"/>
  <c r="AG162" i="1" s="1"/>
  <c r="AF162" i="1"/>
  <c r="AH162" i="1"/>
  <c r="AJ162" i="1" s="1"/>
  <c r="AI162" i="1"/>
  <c r="AK162" i="1"/>
  <c r="AM162" i="1" s="1"/>
  <c r="AL162" i="1"/>
  <c r="AN162" i="1"/>
  <c r="AP162" i="1" s="1"/>
  <c r="AO162" i="1"/>
  <c r="BQ162" i="1"/>
  <c r="BR162" i="1"/>
  <c r="BS162" i="1"/>
  <c r="BT162" i="1"/>
  <c r="BY162" i="1"/>
  <c r="BZ162" i="1"/>
  <c r="CA162" i="1"/>
  <c r="CB162" i="1"/>
  <c r="CO162" i="1"/>
  <c r="CP162" i="1"/>
  <c r="CQ162" i="1"/>
  <c r="U163" i="1"/>
  <c r="X163" i="1"/>
  <c r="AA163" i="1"/>
  <c r="AD163" i="1"/>
  <c r="AE163" i="1"/>
  <c r="AG163" i="1" s="1"/>
  <c r="AF163" i="1"/>
  <c r="AH163" i="1"/>
  <c r="AJ163" i="1" s="1"/>
  <c r="AI163" i="1"/>
  <c r="AK163" i="1"/>
  <c r="AM163" i="1" s="1"/>
  <c r="AL163" i="1"/>
  <c r="AN163" i="1"/>
  <c r="AP163" i="1" s="1"/>
  <c r="AO163" i="1"/>
  <c r="BQ163" i="1"/>
  <c r="BR163" i="1"/>
  <c r="BS163" i="1"/>
  <c r="BT163" i="1"/>
  <c r="BY163" i="1"/>
  <c r="BZ163" i="1"/>
  <c r="CA163" i="1"/>
  <c r="CB163" i="1"/>
  <c r="CO163" i="1"/>
  <c r="CP163" i="1"/>
  <c r="CQ163" i="1"/>
  <c r="U164" i="1"/>
  <c r="X164" i="1"/>
  <c r="AA164" i="1"/>
  <c r="AD164" i="1"/>
  <c r="AE164" i="1"/>
  <c r="AG164" i="1" s="1"/>
  <c r="AF164" i="1"/>
  <c r="AH164" i="1"/>
  <c r="AJ164" i="1" s="1"/>
  <c r="AI164" i="1"/>
  <c r="AK164" i="1"/>
  <c r="AM164" i="1" s="1"/>
  <c r="AL164" i="1"/>
  <c r="AN164" i="1"/>
  <c r="AP164" i="1" s="1"/>
  <c r="AO164" i="1"/>
  <c r="BQ164" i="1"/>
  <c r="BR164" i="1"/>
  <c r="BS164" i="1"/>
  <c r="BT164" i="1"/>
  <c r="BY164" i="1"/>
  <c r="BZ164" i="1"/>
  <c r="CA164" i="1"/>
  <c r="CB164" i="1"/>
  <c r="CO164" i="1"/>
  <c r="CP164" i="1"/>
  <c r="CQ164" i="1"/>
  <c r="U165" i="1"/>
  <c r="X165" i="1"/>
  <c r="AA165" i="1"/>
  <c r="AD165" i="1"/>
  <c r="AE165" i="1"/>
  <c r="AG165" i="1" s="1"/>
  <c r="AF165" i="1"/>
  <c r="AH165" i="1"/>
  <c r="AJ165" i="1" s="1"/>
  <c r="AI165" i="1"/>
  <c r="AK165" i="1"/>
  <c r="AM165" i="1" s="1"/>
  <c r="AL165" i="1"/>
  <c r="AN165" i="1"/>
  <c r="AP165" i="1" s="1"/>
  <c r="AO165" i="1"/>
  <c r="BQ165" i="1"/>
  <c r="BR165" i="1"/>
  <c r="BS165" i="1"/>
  <c r="BT165" i="1"/>
  <c r="BY165" i="1"/>
  <c r="BZ165" i="1"/>
  <c r="CA165" i="1"/>
  <c r="CB165" i="1"/>
  <c r="CO165" i="1"/>
  <c r="CP165" i="1"/>
  <c r="CQ165" i="1"/>
  <c r="U168" i="1"/>
  <c r="X168" i="1"/>
  <c r="AA168" i="1"/>
  <c r="AD168" i="1"/>
  <c r="AE168" i="1"/>
  <c r="AG168" i="1" s="1"/>
  <c r="AF168" i="1"/>
  <c r="AH168" i="1"/>
  <c r="AJ168" i="1" s="1"/>
  <c r="AI168" i="1"/>
  <c r="AK168" i="1"/>
  <c r="AM168" i="1" s="1"/>
  <c r="AL168" i="1"/>
  <c r="AN168" i="1"/>
  <c r="AP168" i="1" s="1"/>
  <c r="AO168" i="1"/>
  <c r="BQ168" i="1"/>
  <c r="BR168" i="1"/>
  <c r="BS168" i="1"/>
  <c r="BT168" i="1"/>
  <c r="BY168" i="1"/>
  <c r="BZ168" i="1"/>
  <c r="CA168" i="1"/>
  <c r="CB168" i="1"/>
  <c r="CO168" i="1"/>
  <c r="CP168" i="1"/>
  <c r="CQ168" i="1"/>
  <c r="U173" i="1"/>
  <c r="X173" i="1"/>
  <c r="AA173" i="1"/>
  <c r="AD173" i="1"/>
  <c r="AE173" i="1"/>
  <c r="AG173" i="1" s="1"/>
  <c r="AF173" i="1"/>
  <c r="AH173" i="1"/>
  <c r="AJ173" i="1" s="1"/>
  <c r="AI173" i="1"/>
  <c r="AK173" i="1"/>
  <c r="AM173" i="1" s="1"/>
  <c r="AL173" i="1"/>
  <c r="AN173" i="1"/>
  <c r="AP173" i="1" s="1"/>
  <c r="AO173" i="1"/>
  <c r="BQ173" i="1"/>
  <c r="BR173" i="1"/>
  <c r="BS173" i="1"/>
  <c r="BT173" i="1"/>
  <c r="BY173" i="1"/>
  <c r="BZ173" i="1"/>
  <c r="CA173" i="1"/>
  <c r="CB173" i="1"/>
  <c r="CO173" i="1"/>
  <c r="CP173" i="1"/>
  <c r="CQ173" i="1"/>
  <c r="U174" i="1"/>
  <c r="X174" i="1"/>
  <c r="AA174" i="1"/>
  <c r="AD174" i="1"/>
  <c r="AE174" i="1"/>
  <c r="AG174" i="1" s="1"/>
  <c r="AF174" i="1"/>
  <c r="AH174" i="1"/>
  <c r="AJ174" i="1" s="1"/>
  <c r="AI174" i="1"/>
  <c r="AK174" i="1"/>
  <c r="AM174" i="1" s="1"/>
  <c r="AL174" i="1"/>
  <c r="AN174" i="1"/>
  <c r="AP174" i="1" s="1"/>
  <c r="AO174" i="1"/>
  <c r="BQ174" i="1"/>
  <c r="BR174" i="1"/>
  <c r="BS174" i="1"/>
  <c r="BT174" i="1"/>
  <c r="BY174" i="1"/>
  <c r="BZ174" i="1"/>
  <c r="CA174" i="1"/>
  <c r="CB174" i="1"/>
  <c r="CO174" i="1"/>
  <c r="CP174" i="1"/>
  <c r="CQ174" i="1"/>
  <c r="U175" i="1"/>
  <c r="X175" i="1"/>
  <c r="AA175" i="1"/>
  <c r="AD175" i="1"/>
  <c r="AE175" i="1"/>
  <c r="AG175" i="1" s="1"/>
  <c r="AF175" i="1"/>
  <c r="AH175" i="1"/>
  <c r="AJ175" i="1" s="1"/>
  <c r="AI175" i="1"/>
  <c r="AK175" i="1"/>
  <c r="AM175" i="1" s="1"/>
  <c r="AL175" i="1"/>
  <c r="AN175" i="1"/>
  <c r="AP175" i="1" s="1"/>
  <c r="AO175" i="1"/>
  <c r="BQ175" i="1"/>
  <c r="BR175" i="1"/>
  <c r="BS175" i="1"/>
  <c r="BT175" i="1"/>
  <c r="BY175" i="1"/>
  <c r="BZ175" i="1"/>
  <c r="CA175" i="1"/>
  <c r="CB175" i="1"/>
  <c r="CO175" i="1"/>
  <c r="CP175" i="1"/>
  <c r="CQ175" i="1"/>
  <c r="AE176" i="1"/>
  <c r="AG176" i="1" s="1"/>
  <c r="AF176" i="1"/>
  <c r="AH176" i="1"/>
  <c r="AJ176" i="1" s="1"/>
  <c r="AI176" i="1"/>
  <c r="AK176" i="1"/>
  <c r="AM176" i="1" s="1"/>
  <c r="AL176" i="1"/>
  <c r="AN176" i="1"/>
  <c r="AP176" i="1" s="1"/>
  <c r="AO176" i="1"/>
  <c r="BQ176" i="1"/>
  <c r="BR176" i="1"/>
  <c r="BS176" i="1"/>
  <c r="BT176" i="1"/>
  <c r="AE177" i="1"/>
  <c r="AG177" i="1" s="1"/>
  <c r="AF177" i="1"/>
  <c r="AH177" i="1"/>
  <c r="AJ177" i="1" s="1"/>
  <c r="AI177" i="1"/>
  <c r="AK177" i="1"/>
  <c r="AM177" i="1" s="1"/>
  <c r="AL177" i="1"/>
  <c r="AN177" i="1"/>
  <c r="AP177" i="1" s="1"/>
  <c r="AO177" i="1"/>
  <c r="CQ7" i="1"/>
  <c r="CR7" i="1" s="1"/>
  <c r="BZ7" i="1"/>
  <c r="CA7" i="1"/>
  <c r="CB7" i="1"/>
  <c r="BR7" i="1"/>
  <c r="BS7" i="1"/>
  <c r="BT7" i="1"/>
  <c r="AD7" i="1"/>
  <c r="AA7" i="1"/>
  <c r="X7" i="1"/>
  <c r="U7" i="1"/>
  <c r="AB5" i="1"/>
  <c r="AN5" i="1" s="1"/>
  <c r="Y5" i="1"/>
  <c r="AK5" i="1" s="1"/>
  <c r="V5" i="1"/>
  <c r="AH5" i="1" s="1"/>
  <c r="BC5" i="1" s="1"/>
  <c r="BJ6" i="1" s="1"/>
  <c r="BN6" i="1" s="1"/>
  <c r="BR6" i="1" s="1"/>
  <c r="BV6" i="1" s="1"/>
  <c r="BZ6" i="1" s="1"/>
  <c r="CD6" i="1" s="1"/>
  <c r="CH6" i="1" s="1"/>
  <c r="CL6" i="1" s="1"/>
  <c r="S5" i="1"/>
  <c r="AE5" i="1" s="1"/>
  <c r="CR174" i="1" l="1"/>
  <c r="CR164" i="1"/>
  <c r="CR10" i="1"/>
  <c r="CR9" i="1"/>
  <c r="CR8" i="1"/>
  <c r="CR175" i="1"/>
  <c r="CR165" i="1"/>
  <c r="CR161" i="1"/>
  <c r="CR173" i="1"/>
  <c r="CR163" i="1"/>
  <c r="CR16" i="1"/>
  <c r="CR15" i="1"/>
  <c r="CR14" i="1"/>
  <c r="CR178" i="1"/>
  <c r="CR168" i="1"/>
  <c r="CR162" i="1"/>
  <c r="CR11" i="1"/>
  <c r="BA5" i="1"/>
  <c r="BI6" i="1" s="1"/>
  <c r="BM6" i="1" s="1"/>
  <c r="BQ6" i="1" s="1"/>
  <c r="BU6" i="1" s="1"/>
  <c r="BY6" i="1" s="1"/>
  <c r="CC6" i="1" s="1"/>
  <c r="CG6" i="1" s="1"/>
  <c r="CK6" i="1" s="1"/>
  <c r="AQ5" i="1"/>
  <c r="AY9" i="1"/>
  <c r="AZ9" i="1" s="1"/>
  <c r="AY164" i="1"/>
  <c r="AZ164" i="1" s="1"/>
  <c r="AY7" i="1"/>
  <c r="AZ7" i="1" s="1"/>
  <c r="AY177" i="1"/>
  <c r="AZ177" i="1" s="1"/>
  <c r="AY174" i="1"/>
  <c r="AZ174" i="1" s="1"/>
  <c r="AY15" i="1"/>
  <c r="AZ15" i="1" s="1"/>
  <c r="AY162" i="1"/>
  <c r="AZ162" i="1" s="1"/>
  <c r="AY168" i="1"/>
  <c r="AZ168" i="1" s="1"/>
  <c r="AY11" i="1"/>
  <c r="AZ11" i="1" s="1"/>
  <c r="AY176" i="1"/>
  <c r="AZ176" i="1" s="1"/>
  <c r="AY173" i="1"/>
  <c r="AZ173" i="1" s="1"/>
  <c r="AY163" i="1"/>
  <c r="AZ163" i="1" s="1"/>
  <c r="AY14" i="1"/>
  <c r="AZ14" i="1" s="1"/>
  <c r="AY8" i="1"/>
  <c r="AZ8" i="1" s="1"/>
  <c r="AY175" i="1"/>
  <c r="AZ175" i="1" s="1"/>
  <c r="AY165" i="1"/>
  <c r="AZ165" i="1" s="1"/>
  <c r="AY161" i="1"/>
  <c r="AZ161" i="1" s="1"/>
  <c r="AY16" i="1"/>
  <c r="AZ16" i="1" s="1"/>
  <c r="AY10" i="1"/>
  <c r="AZ10" i="1" s="1"/>
  <c r="BG5" i="1"/>
  <c r="BL6" i="1" s="1"/>
  <c r="BP6" i="1" s="1"/>
  <c r="BT6" i="1" s="1"/>
  <c r="BX6" i="1" s="1"/>
  <c r="CB6" i="1" s="1"/>
  <c r="CF6" i="1" s="1"/>
  <c r="CJ6" i="1" s="1"/>
  <c r="CN6" i="1" s="1"/>
  <c r="AW5" i="1"/>
  <c r="BE5" i="1"/>
  <c r="BK6" i="1" s="1"/>
  <c r="BO6" i="1" s="1"/>
  <c r="BS6" i="1" s="1"/>
  <c r="BW6" i="1" s="1"/>
  <c r="CA6" i="1" s="1"/>
  <c r="CE6" i="1" s="1"/>
  <c r="CI6" i="1" s="1"/>
  <c r="CM6" i="1" s="1"/>
  <c r="AU5" i="1"/>
  <c r="AS5" i="1"/>
</calcChain>
</file>

<file path=xl/sharedStrings.xml><?xml version="1.0" encoding="utf-8"?>
<sst xmlns="http://schemas.openxmlformats.org/spreadsheetml/2006/main" count="9308" uniqueCount="5348">
  <si>
    <t xml:space="preserve">Matriz Operativa y de Seguimiento - Ponderacion
PLAN DE ACCIÓN INSTITUCIONAL  2024-2027  
CORPORACIÓN AUTÓNOMA REGIONAL DEL QUINDÍO - CRQ
</t>
  </si>
  <si>
    <t>IDENTIFICACION Y PONDERACION</t>
  </si>
  <si>
    <t>LÍNEAS ESTRATÉGICAS DE GESTIÓN</t>
  </si>
  <si>
    <t>PONDERACIÓN</t>
  </si>
  <si>
    <t>PROGRAMAS DE LAS LÍNEAS ESTRATÉGICAS DE GESTIÓN</t>
  </si>
  <si>
    <t>PROYECTO</t>
  </si>
  <si>
    <t>1. GESTIÓN AMBIENTAL REGIONAL</t>
  </si>
  <si>
    <t>PROGRAMA 1. ORDENAMIENTO AMBIENTAL DEL TERRITORIO DEL DEPARTAMENTO DEL QUINDÍO.</t>
  </si>
  <si>
    <t>Proyecto 1. Implementación de acciones para fortalecer el conocimiento en la gestión sostenible del suelo.</t>
  </si>
  <si>
    <t xml:space="preserve">Proyecto 2. Control, seguimiento y monitoreo al suelo del departamento del Quindío.   </t>
  </si>
  <si>
    <t>Proyecto 3. Recuperación y rehabilitación de suelos degradados o en conflicto en el departamento del Quindío.</t>
  </si>
  <si>
    <t>Proyecto 4. Implementación de la planificación territorial y regional para el ordenamiento ambiental en el departamento del Quindío.</t>
  </si>
  <si>
    <t>Proyecto 5. Implementación del fortalecimiento al desempeño ambiental de los sectores productivos del departamento del Quindío.</t>
  </si>
  <si>
    <t>Proyecto 6. Implementación de la gestión ambiental urbana y rural en el departamento del Quindío.</t>
  </si>
  <si>
    <t>PROGRAMA 2. GESTIÓN INTEGRAL DE LA BIODIVERSIDAD Y SUS SERVICIOS ECOSISTEMICOS DEL DEPARTAMENTO DEL QUINDÍO.</t>
  </si>
  <si>
    <t>Proyecto 7. Divulgación, planificación y manejo de la diversidad biológica en el departamento del Quindío.</t>
  </si>
  <si>
    <t>Proyecto 8. Implementación de la planificación y administración de las áreas naturales protegidas y las estrategias complementarias de conservación en el departamento del Quindío.</t>
  </si>
  <si>
    <t>Proyecto 9. Implementación de la planificación, manejo y conservación de ecosistemas estratégicos en el departamento del Quindío.</t>
  </si>
  <si>
    <t>Proyecto 10. Administración, monitoreo y seguimiento de la diversidad biológica en el departamento del Quindío.</t>
  </si>
  <si>
    <t>PROGRAMA 3. GESTIÓN INTEGRAL DEL RECURSO HÍDRICO DEL DEPARTAMENTO DEL QUINDÍO.</t>
  </si>
  <si>
    <t>Proyecto 11. Formulación y ejecución de instrumentos para el manejo del recurso hídrico en el departamento del Quindío.</t>
  </si>
  <si>
    <t>Proyecto 12. Control, monitoreo y administración del recurso hídrico en el departamento del Quindío.</t>
  </si>
  <si>
    <t>Proyecto 13. Aportes para la evaluación y financiación de proyectos de inversión para descontaminación hídrica.</t>
  </si>
  <si>
    <t>PROGRAMA 4. GESTIÓN DEL RIESGO DE DESASTRES Y DEL CAMBIO CLIMÁTICO EN EL DEPARTAMENTO DEL QUINDÍO.</t>
  </si>
  <si>
    <t>Proyecto 14. Divulgación del conocimiento del riesgo de desastres en el departamento del Quindío.</t>
  </si>
  <si>
    <t>Proyecto 15. Implementación de la reducción del riesgo y manejo de desastres en el departamento del Quindío.</t>
  </si>
  <si>
    <t>Proyecto 16. Implementación de acciones de mitigación y adaptación al cambio climático en el departamento del Quindío.</t>
  </si>
  <si>
    <t>PROGRAMA 5. EDUCACIÓN Y GOBERNANZA PARA LA CULTURA AMBIENTAL.</t>
  </si>
  <si>
    <t>Proyecto 17. Implementación de acciones de educación ambiental formal, para el trabajo y el desarrollo humano e informal en el departamento del Quindío.</t>
  </si>
  <si>
    <t xml:space="preserve">Proyecto 18. Implementación de la promoción y apoyo a espacios de participación para la gobernanza ambiental en el departamento del Quindío.  </t>
  </si>
  <si>
    <t>2. GESTIÓN ADMINISTRATIVA INSTITUCIONAL</t>
  </si>
  <si>
    <t>PROGRAMA 6. FORTALECIMIENTO DE LA GESTIÓN ADMINISTRATIVA DE LA CORPORACIÓN AUTÓNOMA REGIONAL DEL QUINDÍO.</t>
  </si>
  <si>
    <t>Proyecto 19. Mejoramiento de los recursos físicos y tecnológicos de la Corporación Autónoma Regional del Quindío.</t>
  </si>
  <si>
    <t>Proyecto 20. Mejoramiento y potencialización del talento humano de la Corporación Autónoma Regional del Quindío.</t>
  </si>
  <si>
    <t>Proyecto 21. Mejoramiento del servicio y atención al ciudadano en la Corporación Autónoma Regional del Quindío.</t>
  </si>
  <si>
    <t>Proyecto 22. Mejoramiento del proceso de comunicaciones de la Corporación Autónoma Regional del Quindío.</t>
  </si>
  <si>
    <t>Proyecto 23. Mejoramiento institucional de la Corporación Autónoma Regional del Quindío.</t>
  </si>
  <si>
    <t>Proyecto 24. Implementación de acciones de gestión ambiental institucional de la Corporación Autónoma Regional del Quindío.</t>
  </si>
  <si>
    <t>Matriz Operativa y de Seguimiento - Metas
PLAN DE ACCIÓN INSTITUCIONAL  2024-2027  
CORPORACIÓN AUTÓNOMA REGIONAL DEL QUINDÍO - CRQ</t>
  </si>
  <si>
    <t>COMPONENTES DEL PLAN DE ACCIÓN</t>
  </si>
  <si>
    <t>(1)
LINEA ESTRATÉGICA</t>
  </si>
  <si>
    <t xml:space="preserve">(2)
PROGRAMA </t>
  </si>
  <si>
    <t>(3)
PROYECTOS</t>
  </si>
  <si>
    <t>(4)
OBJETIVO</t>
  </si>
  <si>
    <t>(9)
ACTIVIDADES</t>
  </si>
  <si>
    <t>(10)
UNIDAD DE MEDIDA DE LA ACTIVIDAD</t>
  </si>
  <si>
    <t>(11)
INDICADOR</t>
  </si>
  <si>
    <t>(12)
METAS ACTIVIDADES</t>
  </si>
  <si>
    <t>(13)
MODIFICACIONES AL PLAN DE ACCIÓN
(indique el Acuerdo del Consejo Directivo que genera la modificación)</t>
  </si>
  <si>
    <t xml:space="preserve">(14)
INDICADOR MINIMO DE GESTIÓN -IMG </t>
  </si>
  <si>
    <t>(15)
OBJETIVOS DE DESARROLLO SOSTENIBLE - ODS</t>
  </si>
  <si>
    <t>(16)
PLAN NACIONAL DE DESARROLLO - PLAN NACIONAL DE DESARROLLO 2022- 2026 “COLOMBIA POTENCIA MUNDIAL 
DE LA VIDA”</t>
  </si>
  <si>
    <t>(17)
SENTENCIA JUDICIAL</t>
  </si>
  <si>
    <t>AÑO 1  (2024)</t>
  </si>
  <si>
    <t>AÑO 2  (2025)</t>
  </si>
  <si>
    <t>AÑO 3  (2026)</t>
  </si>
  <si>
    <t>AÑO 4  (2027)</t>
  </si>
  <si>
    <t>TOTAL</t>
  </si>
  <si>
    <t>INICIAL</t>
  </si>
  <si>
    <t>MODIFICACIÓN</t>
  </si>
  <si>
    <t>FINAL</t>
  </si>
  <si>
    <t>AÑO 1</t>
  </si>
  <si>
    <t>AÑO 2</t>
  </si>
  <si>
    <t>AÑO 3</t>
  </si>
  <si>
    <t>AÑO 4</t>
  </si>
  <si>
    <t>ODS</t>
  </si>
  <si>
    <t>META</t>
  </si>
  <si>
    <t>INDICADOR</t>
  </si>
  <si>
    <t>EJES DE TRANSFORMACIÓN</t>
  </si>
  <si>
    <t>PILAR</t>
  </si>
  <si>
    <t>CATALIZADORES</t>
  </si>
  <si>
    <t>COMPONENTES</t>
  </si>
  <si>
    <t>RADICADO</t>
  </si>
  <si>
    <t>DEMANDANTE</t>
  </si>
  <si>
    <t>DEMANDADO</t>
  </si>
  <si>
    <t>TIPO PROCESO</t>
  </si>
  <si>
    <t>1. Realizar evaluación y valoración de prácticas de manejo sostenible de suelos implementados por la CRQ, en la Reserva Forestal Central y las Áreas Naturales Protegidas, en el marco de la elaboración de un estudio.</t>
  </si>
  <si>
    <t>Porcentaje</t>
  </si>
  <si>
    <t>% de ejecución del estudio</t>
  </si>
  <si>
    <t>Objetivo 2: Poner fin al hambre, lograr la seguridad alimentaria y la mejora de la nutrición y promover la agricultura sostenible</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</si>
  <si>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</si>
  <si>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2.4.1 Proporción de la superficie agrícola en que se practica una agricultura productiva y sostenible.</t>
  </si>
  <si>
    <t xml:space="preserve">4. Transformación productiva, internacionalización y acción climática. </t>
  </si>
  <si>
    <t>2. Transitar hacia una economía productiva basada en el respeto a la naturaleza, que se enfoca en alcanzar la descarbonización y consolidar territorios resilientes al clima.</t>
  </si>
  <si>
    <t xml:space="preserve">2. Hacia una economía carbono neutral, un territorio y una sociedad resiliente al clima
</t>
  </si>
  <si>
    <t xml:space="preserve">a. Descarbonización y resiliencia de sectores productivos y gestión de sus riesgos climáticos
b. Territorio y sociedad resilientes al clima
</t>
  </si>
  <si>
    <r>
      <t xml:space="preserve">2. Ejecutar las acciones de transferencia de tecnología </t>
    </r>
    <r>
      <rPr>
        <sz val="9"/>
        <rFont val="Tahoma"/>
        <family val="2"/>
      </rPr>
      <t>consideradas en el plan operativo anual, necesarias para la Gestión Integral Ambiental del Suelo, en cumplimiento de la Política Nacional de Gestión Sostenible del Suelo.</t>
    </r>
  </si>
  <si>
    <t>% de ejecución del plan operativo anual</t>
  </si>
  <si>
    <t>3. Realizar el estudio (mapa) de coberturas y usos de la tierra para las unidades de manejo de cuencas, según priorización, mínimo a escala 1:25.000.</t>
  </si>
  <si>
    <t>Documento</t>
  </si>
  <si>
    <t>Estudio realizado</t>
  </si>
  <si>
    <t>4. Actualizar el mapa de conflictos de uso del suelo del departamento del Quindío para las unidades de manejo de cuencas priorizadas, mínimo a escala 1:25.000.</t>
  </si>
  <si>
    <t>Mapa</t>
  </si>
  <si>
    <t>Mapa actualizado</t>
  </si>
  <si>
    <t>1. Generar  metodología para el monitoreo y seguimiento de la calidad del suelo.</t>
  </si>
  <si>
    <t>4. Transformación productiva, internacionalización y acción climática.</t>
  </si>
  <si>
    <t xml:space="preserve">1. Lograr un proceso que lleve a la revitalización de la naturaleza con inclusión social: conservación, manejo sostenible y restauración, como el freno a la deforestación y la transformación de otros ecosistemas. </t>
  </si>
  <si>
    <t>9. Modelos de bioeconomía basada en el conocimiento y la innovación</t>
  </si>
  <si>
    <t xml:space="preserve">a. Modelos de producción sostenible y regenerativos en agricultura y ganadería
</t>
  </si>
  <si>
    <t>2. Ejecutar la metodología para el monitoreo y seguimiento de la calidad del suelo.</t>
  </si>
  <si>
    <t>% de ejecución del plan de monitoreo</t>
  </si>
  <si>
    <t>3. Regular, controlar y hacer seguimiento al manejo y a la calidad de los suelos, de acuerdo con el plan anual.</t>
  </si>
  <si>
    <t>% de ejecución plan anual</t>
  </si>
  <si>
    <t>4. Implementar concertadamente con los entes territoriales estrategias de preservación y conservación de suelos de protección ambiental, de acuerdo con el plan anual .</t>
  </si>
  <si>
    <t>4. Transformación productiva, internacionalización y acción climática</t>
  </si>
  <si>
    <t>4. Diversificar la economía a través de la reindustrialización. Incluye el cierre de brechas tecnológicas, el impulso a los encadenamientos productivos para la integración regional y global, y el fortalecimiento de las capacidades humanas y de los empleos de calidad.</t>
  </si>
  <si>
    <t>63001-3333-006-2021-00241-00</t>
  </si>
  <si>
    <t>JUZGADO SEXTO ADMINISTRATIVO DE ARMENIA: ANDREW GIRALDO</t>
  </si>
  <si>
    <t>C.R.Q. Y OTROS</t>
  </si>
  <si>
    <t>ACCION POPULAR</t>
  </si>
  <si>
    <t>1. Ejecutar acciones de  reconversión socioambiental de sistemas productivos en el departamento del Quindío.</t>
  </si>
  <si>
    <t>Número</t>
  </si>
  <si>
    <t>Número de Parcelas</t>
  </si>
  <si>
    <t>Porcentaje de sectores con acompañamiento para la reconversión hacia sistemas sostenibles de producción</t>
  </si>
  <si>
    <t>2. Ejecutar acciones para la recuperación y rehabilitación de suelos degradados en el departamento del Quindío.</t>
  </si>
  <si>
    <t>Número de Predios</t>
  </si>
  <si>
    <t>Porcentaje de suelos degradados en recuperación o rehabilitación</t>
  </si>
  <si>
    <t>63001-33-31-003-20090-0287-00.
Fecha del Fallo: 08/03/2012</t>
  </si>
  <si>
    <t>IVAN DARIO CHICA</t>
  </si>
  <si>
    <t>AGENCIA PRESIDENCIAL PARA LA ACCION SOICAL Y COOPERACION INTERNACIONAL, COMFENALCO QUINDIO,  CONSTRUCTORA LAESCO LTDA, FIDUCAFE, MINISTERIO DE AMBIENTE Y VIVIENDA, MUNICIPIO DE ARMENIA</t>
  </si>
  <si>
    <t>ACCIÓN POPULAR</t>
  </si>
  <si>
    <t>63001-2333-000-2018-00120-00.</t>
  </si>
  <si>
    <t>TRIBUNAL ADMINISTRATIVO DEL QUINDIO:
PROCURADURIA 34 JUDICIAL Y PROCURADURIA 13 JUDICIAL</t>
  </si>
  <si>
    <t>MUNICIPIO DE ARMENIA - CRQ Y OTROS</t>
  </si>
  <si>
    <t>1. Revisar, ajustar y adoptar la zonificación de la Reserva Forestal Central a escala 1:25.000, según lineamientos del MADS.</t>
  </si>
  <si>
    <t xml:space="preserve">Documento </t>
  </si>
  <si>
    <t>Documento adoptado</t>
  </si>
  <si>
    <t xml:space="preserve"> Objetivo 15: Gestionar sosteniblemente los bosques, luchar contra la desertificación</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</si>
  <si>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</si>
  <si>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15.2.1 Avances hacia la gestión forestal sostenible.</t>
  </si>
  <si>
    <t>b. Turismo en armonía con la vida
e. Economía circular basada en la producción y el consumo responsable</t>
  </si>
  <si>
    <t>2. Generar  lineamientos para el manejo sostenible de la Reserva Forestal Central con enfoque en sistemas de producción.</t>
  </si>
  <si>
    <t>b. Turismo en armonía con la vida
d. Bioproductos
e. Economía circular basada en la producción y el consumo responsable</t>
  </si>
  <si>
    <t>3. Divulgar,  promover e  implementar los lineamientos de manejo sostenible del suelo en la Reserva Forestal Central a través de un plan de trabajo.</t>
  </si>
  <si>
    <t xml:space="preserve">% de ejecución del plan </t>
  </si>
  <si>
    <t>4. Definir la estructura ecológica principal departamental, de acuerdo con la metodología IDEAM.</t>
  </si>
  <si>
    <t>Documento técnico</t>
  </si>
  <si>
    <t>15.2 De aquí a 2020, promover la puesta en práctica de la gestión sostenible de todos los tipos de bosques, detener la deforestación, recuperar los bosques degradados y aumentar considerablemente la forestación y la reforestación a nivel mundial</t>
  </si>
  <si>
    <t>e. Economía circular basada en la producción y el consumo responsable</t>
  </si>
  <si>
    <t>5. Actualizar el estado de los recursos naturales del departamento del Quindío.</t>
  </si>
  <si>
    <t>Documento actualizado</t>
  </si>
  <si>
    <t>a. Modelos de producción sostenible y regenerativos en agricultura y ganadería
d. Bioproductos
e. Economía circular basada en la producción y el consumo responsable</t>
  </si>
  <si>
    <t>6. Asesorar y apoyar técnicamente la formulación y ejecución de los planes de manejo y demás acciones de gestión ambiental en territorios indígenas del Quindío, según programa anual concertado.</t>
  </si>
  <si>
    <t>% de ejecución programa anual concertado</t>
  </si>
  <si>
    <t>a. Modelos de producción sostenible y regenerativos en agricultura y ganadería
e. Economía circular basada en la producción y el consumo responsable</t>
  </si>
  <si>
    <t>7. Asesorar y apoyar técnicamente la formulación y ejecución de planes de manejo y demás acciones de gestión ambiental en tierras colectivas de comunidades negras, afrocolombianas, raizales y palenqueras del Quindío, según programa anual concertado.</t>
  </si>
  <si>
    <t>6. Ciudades y hábitats resilientes</t>
  </si>
  <si>
    <t>a. Reducción del impacto ambiental del sector residencial y promoción del hábitat verde
b. Conformación de hábitats próximos y diversos accesibles e Incluyentes
c. Uso eficiente de los recursos para el desarrollo de ciudades circulares</t>
  </si>
  <si>
    <t>8. Prestar asesoría técnica y jurídica a los entes territoriales (según plan de trabajo anual) y actores internos y externos en procesos relacionados con ordenamiento ambiental territorial.</t>
  </si>
  <si>
    <t>% de ejecución plan de trabajo anual</t>
  </si>
  <si>
    <t>9. Desarrollar acciones para la ejecución y seguimiento al componente programático del POMCA del río La Vieja.</t>
  </si>
  <si>
    <t>Informes</t>
  </si>
  <si>
    <t>Informe de seguimiento anual del POMCA</t>
  </si>
  <si>
    <t>Porcentaje de avance en la formulación y/o ajuste de los Planes de Ordenación y Manejo de Cuencas (POMCAS), Planes de Manejo de Acuíferos (PMA) y Planes de Manejo de Microcuencas (PMM)</t>
  </si>
  <si>
    <t>1. Fortalecer el control y seguimiento ambiental a las autorizaciones otorgadas al sector minero del departamento del Quindío y zonas limítrofes, definidas en el programa anual.</t>
  </si>
  <si>
    <t>% de ejecución programa anual</t>
  </si>
  <si>
    <t>Porcentaje de autorizaciones ambientales con seguimiento</t>
  </si>
  <si>
    <t xml:space="preserve"> Objetivo 12.Garantizar modalidades de consumo y producción sostenibles </t>
  </si>
  <si>
    <t>12.b Elaborar y aplicar instrumentos para vigilar los efectos en el desarrollo sostenible, a fin de lograr un turismo sostenible que cree puestos de trabajo y promueva la cultura y los productos locales</t>
  </si>
  <si>
    <t xml:space="preserve"> 12.b.1 Número de estrategias o políticas de turismo sostenible y de planes de acción aplicados que incluyen instrumentos de seguimiento y evaluación convenidos </t>
  </si>
  <si>
    <t>2. Realizar control y seguimiento ambiental a las actividades avícolas y porcícolas del departamento del Quindío, definidas en el programa anual.</t>
  </si>
  <si>
    <t>3. Ejecutar el programa para la sostenibilidad ambiental del Paisaje Cultural Cafetero de Colombia – PCCC - en el marco de la competencia de la CRQ, según plan operativo anual.</t>
  </si>
  <si>
    <t>% de ejecución plan operativo anual</t>
  </si>
  <si>
    <t>4. Formular el plan de acción de Negocios Verdes para el departamento del Quindío.</t>
  </si>
  <si>
    <t>Plan</t>
  </si>
  <si>
    <t>Plan de acción formulado</t>
  </si>
  <si>
    <t>Implementación del Programa Regional de Negocios Verdes por la autoridad ambiental</t>
  </si>
  <si>
    <t>5. Ejecutar el plan de acción de Negocios Verdes para el departamento del Quindío.</t>
  </si>
  <si>
    <t>% de ejecución plan de acción</t>
  </si>
  <si>
    <t>6. Realizar acciones de gestión ambiental con los sectores productivos priorizados del departamento del Quindío.</t>
  </si>
  <si>
    <t>Número de sectores productivos con acompañamiento</t>
  </si>
  <si>
    <t>7. Acompañar en la creación y funcionamiento de los departamentos de gestión ambiental en el sector empresarial del departamento del Quindío.</t>
  </si>
  <si>
    <t>Número de departamentos de gestión ambiental acompañados</t>
  </si>
  <si>
    <t>8. Promover la implementación  de estrategias relacionadas con  huella de carbono, huella de agua o economía circular con diferentes actores identificados.</t>
  </si>
  <si>
    <t>Número de acciones de promoción</t>
  </si>
  <si>
    <t xml:space="preserve">1. Optimizar y operar la Red de Monitoreo de Calidad de Aire en el municipio de Armenia. </t>
  </si>
  <si>
    <t>Red</t>
  </si>
  <si>
    <t>Red en operación</t>
  </si>
  <si>
    <t>Porcentaje de redes y estaciones de monitoreo en operación</t>
  </si>
  <si>
    <t>Objetivo 11.  Lograr que las ciudades y los asentamientos humanos sean inclusivos, seguros, resilientes y sostenibles</t>
  </si>
  <si>
    <t>11.6 De aquí a 2030, reducir el impacto ambiental negativo per cápita de las ciudades, incluso prestando especial atención a la calidad del aire y la gestión de los desechos municipales y de otro tipo</t>
  </si>
  <si>
    <t>11.6.2 Niveles medios anuales de partículas finas en suspensión (por ejemplo, PM2.5 y PM10) en las ciudades (ponderados según la población)</t>
  </si>
  <si>
    <t>1.Ordenamiento del territorio alrededor del agua y justicia ambiental</t>
  </si>
  <si>
    <t xml:space="preserve">1. Consolidar la base natural, cultural y arqueológica del territorio como los elementos primarios del ordenamiento territorial, bajo un enfoque de justicia ambiental orientado al desarrollo sostenible. </t>
  </si>
  <si>
    <t>2. El agua, la biodiversidad y las personas, en el centro del ordenamiento territorial</t>
  </si>
  <si>
    <t>a. Ciclo del agua como base del ordenamiento territorial
b. Implementación y jerarquización de los determinantes de ordenamiento
c. Reglamentación e implementación de los determinantes para la protección del suelo rural como garantía del derecho a la alimentación
d. Personas en el centro de la planeación del territorio</t>
  </si>
  <si>
    <r>
      <t xml:space="preserve">63001-30-33-3004-2019-00163-00 
</t>
    </r>
    <r>
      <rPr>
        <b/>
        <sz val="11"/>
        <color theme="1"/>
        <rFont val="Calibri"/>
        <family val="2"/>
        <scheme val="minor"/>
      </rPr>
      <t xml:space="preserve">(AIRE ARMENIA)
</t>
    </r>
    <r>
      <rPr>
        <sz val="9"/>
        <color theme="1"/>
        <rFont val="Calibri"/>
        <family val="2"/>
        <scheme val="minor"/>
      </rPr>
      <t>Fecha del Fallo: 06/02/2020</t>
    </r>
  </si>
  <si>
    <t>TRIBUNAL ADMINISTRATIVO DEL QUINDIO: CARLOS ALBERTO ALVAREZ GAVIRIA; JESUS ANTONIO OBANDO ROA Y CARLOS ALBERTO ALVAREZ GAVIRIA</t>
  </si>
  <si>
    <t>MUNICIPIO DE ARMENIA -SECRETARIA DE TRANSITO Y TRANSPORTE MUNICIPAL-</t>
  </si>
  <si>
    <t>2. Realizar acciones de monitoreo de la calidad del aire en el departamento del Quindío, definidas en el plan operativo anual.</t>
  </si>
  <si>
    <t>% ejecución Plan Operativo</t>
  </si>
  <si>
    <t>3. Elaborar los mapas de ruido ambiental de municipios priorizados.</t>
  </si>
  <si>
    <t>Mapas de ruido Elaborados</t>
  </si>
  <si>
    <t>4. Formular el plan de descontaminación de ruido de municipios priorizados.</t>
  </si>
  <si>
    <t xml:space="preserve">Plan </t>
  </si>
  <si>
    <t>Plan formulado</t>
  </si>
  <si>
    <t>5. Realizar seguimiento a acciones del plan de descontaminación por ruido en municipios priorizados.</t>
  </si>
  <si>
    <t xml:space="preserve">Informe anual de seguimiento </t>
  </si>
  <si>
    <t>63001-33-33-00-12015-00314-00.
Fecha del Fallo: 29 de Julio de 2019</t>
  </si>
  <si>
    <t>DIANA CAROLINA TRUJILLO PINEDA
; DIEGO JULIAN HURTADO VALENCIA; HOTEL BOUTIQUE ISA VICTORY Y OTROS; LUCY B. DE PELAEZ</t>
  </si>
  <si>
    <t>CORPORACION AUTONOMA REGIONAL DEL QUINDIO; MUICIPIO DE ARMENIA -SECRETATIA DE GOBIERNO Y CONVIVENCIA; MUNICIPIO DE ARMENIA -SECRETARIA DE GOBIERNO Y CONVIVENCIA-, DEPARTAMENTO DE POLICIA QUINDIO Y OTROS</t>
  </si>
  <si>
    <t>63001-23-33-000-201800152-00.
Fecha del Fallo: 27/11/2018</t>
  </si>
  <si>
    <t xml:space="preserve"> PERSONERIA MUNICIPAL DE QUIMBAYA</t>
  </si>
  <si>
    <t>MUNICIPIO DE QUIMBAYA</t>
  </si>
  <si>
    <t>63001-3333-003-2022-00589-00</t>
  </si>
  <si>
    <t>TRIBUNAL ADMINISTRATIVO DEL QUINDIO: CONJ. RESIDENCIAL BELLO HORIZONTE</t>
  </si>
  <si>
    <t>MPIO DE CALARCÁ, CRQ Y OTROS</t>
  </si>
  <si>
    <t>6. Regular solicitudes presentadas por emisiones atmosféricas de fuentes fijas.</t>
  </si>
  <si>
    <t>Número de solicitudes Tramitadas</t>
  </si>
  <si>
    <t>1. Programa de conservación de la naturaleza y su restauración</t>
  </si>
  <si>
    <t>a. Freno a la deforestación
b. Restauración participativa de ecosistemas, áreas protegidas y otras áreas ambientalmente estratégicas</t>
  </si>
  <si>
    <t>7. Realizar control y seguimiento a las emisiones atmosféricas generadas por fuentes fijas, definidas en el programa anual.</t>
  </si>
  <si>
    <t xml:space="preserve">% de ejecución programa anual </t>
  </si>
  <si>
    <t>8. Realizar operativos de control  a emisiones de gases por fuentes móviles.</t>
  </si>
  <si>
    <t xml:space="preserve">Número de Operativos </t>
  </si>
  <si>
    <t>9. Realizar acciones para la evaluación de actividades que generen olores ofensivos</t>
  </si>
  <si>
    <t>% de acciones para evalaucion</t>
  </si>
  <si>
    <t>10. Asesorar y acompañar acciones para la gestión integral de los residuos sólidos en los 12 municipios del departamento del Quindío, según programa operativo anual.</t>
  </si>
  <si>
    <t>Programa</t>
  </si>
  <si>
    <t>Programa operativo anual ejecutado</t>
  </si>
  <si>
    <t>Porcentaje de Planes de Gestión Integral de Residuos Sólidos (PGIRS) con seguimiento a metas de aprovechamiento</t>
  </si>
  <si>
    <t>11.6.1 Proporción de desechos sólidos urbanos recogidos periódicamente y con una descarga final adecuada respecto del total de desechos sólidos urbanos generados, desglosada por ciudad</t>
  </si>
  <si>
    <t>11. Promover la implementación de la política ambiental para la gestión integral de los residuos peligrosos, según acciones definidas en el plan operativo anual.</t>
  </si>
  <si>
    <t>Plan operativo ejecutado</t>
  </si>
  <si>
    <t>12. Realizar acciones de control y seguimiento al manejo y disposición final de los residuos sólidos, definidas en el programa anual.</t>
  </si>
  <si>
    <t>1. Ordenamiento del territorio alrededor del agua y justicia ambiental</t>
  </si>
  <si>
    <t xml:space="preserve">2. Articular los planes de Ordenamiento territorial a partir de los determinantes de superior jerarquía. </t>
  </si>
  <si>
    <t>3. Coordinación de los instrumentos de planificación de territorios vitales.</t>
  </si>
  <si>
    <t>a. Armonización y racionalización de los instrumentos de ordenamiento y planificación territorial
b. Reglas comunes para el respeto de las restricciones del territorio
c. Gobernanza multinivel del territorio</t>
  </si>
  <si>
    <r>
      <t xml:space="preserve">63001-23-33-000-2021-00114-00 </t>
    </r>
    <r>
      <rPr>
        <b/>
        <sz val="11"/>
        <color theme="1"/>
        <rFont val="Calibri"/>
        <family val="2"/>
        <scheme val="minor"/>
      </rPr>
      <t>(PSMV)</t>
    </r>
  </si>
  <si>
    <t>TRIBUNAL ADMINISTRATIVO DEL QUINDIO: Procuraduría 34 Judicial Ambiental y Agraria</t>
  </si>
  <si>
    <t>MPIO DE FILANDIA Y CRQ</t>
  </si>
  <si>
    <r>
      <t>63001-23-33-000-2021-00125-00</t>
    </r>
    <r>
      <rPr>
        <b/>
        <sz val="11"/>
        <color theme="1"/>
        <rFont val="Calibri"/>
        <family val="2"/>
        <scheme val="minor"/>
      </rPr>
      <t xml:space="preserve"> (PSMV)</t>
    </r>
  </si>
  <si>
    <t>MPIO DE CÓRDOBA Y CRQ</t>
  </si>
  <si>
    <r>
      <t xml:space="preserve">63001-23-33-000-2017-00377-00 </t>
    </r>
    <r>
      <rPr>
        <b/>
        <sz val="11"/>
        <color theme="1"/>
        <rFont val="Calibri"/>
        <family val="2"/>
        <scheme val="minor"/>
      </rPr>
      <t>(BABILONIA)</t>
    </r>
  </si>
  <si>
    <t>TRIBUNAL ADMINISTRATIVO DEL QUINDIO</t>
  </si>
  <si>
    <t>MPIO DE LA TEBAIDA, SAE Y CRQ</t>
  </si>
  <si>
    <t>63001-3340-002-2016-00462-01</t>
  </si>
  <si>
    <t>CARMEN ROSA MARTÍNEZ Y OTROS</t>
  </si>
  <si>
    <t>MPIO DE CIRCASIA, CRQ Y OTROS</t>
  </si>
  <si>
    <t>63001-23-33-000-2017-00173-00.
Fecha del Fallo: 29/08/2019</t>
  </si>
  <si>
    <t>CARLOS ALBERTO ARRIETA MARTINEZ</t>
  </si>
  <si>
    <t>ALCALDIA MUNICIPAL MONTENEGRO; CORPORACION AUTONOMA REGIONAL DEL QUINDIO Y OTROS; DEPARTAMENTO DEL QUINDIO; MUNICIPIO DE ARMENIA; MUNICIPIO DE BUENAVISTA; MUNICIPIO DE CALARCA; MUNICIPIO DE CIRCASIA; MUNICIPIO DE CORDOBA; MUNICIPIO DE FILANDIA; MUNICIPIO DE GENOVA; MUNICIPIO DE LA TEBAIDA; MUNICIPIO DE PIJAO; MUNICIPIO DE QUIMBAYA; MUNICIPIO DE SALENTO</t>
  </si>
  <si>
    <r>
      <t xml:space="preserve">63001-23-33-000-2018-00171-00 </t>
    </r>
    <r>
      <rPr>
        <b/>
        <sz val="11"/>
        <color theme="1"/>
        <rFont val="Calibri"/>
        <family val="2"/>
        <scheme val="minor"/>
      </rPr>
      <t xml:space="preserve">(AEROPUERTO)
</t>
    </r>
    <r>
      <rPr>
        <sz val="9"/>
        <color theme="1"/>
        <rFont val="Arial"/>
        <family val="2"/>
      </rPr>
      <t xml:space="preserve"> Fecha del Fallo: 05/12/2019</t>
    </r>
  </si>
  <si>
    <t>PROCURADURIA 34 JUDICIAL I AMBIENTAL Y AGRARIO DE ARMENIA -CARLOS ALBERTO ARRIETA MARTINEZ-</t>
  </si>
  <si>
    <t>AERONAUTICA CIVIL; AUTORIDAD NACIONAL DE LICENCIAS AMBIENTALES; CORPORACION AUTONOMA REGIONAL DEL QUINDIO; CORPORACION AUTONOMA REGIONAL DEL QUINDIO, MUNICIPIO DE ARMENIA, ANLA, AERONAUTICA CIVIL</t>
  </si>
  <si>
    <t>13. Ejecutar acciones de regulación, control y seguimiento a la gestión integral de los residuos peligrosos – Respel, definidas en el programa anual.</t>
  </si>
  <si>
    <t>14. Realizar acciones para el cumplimiento de la Política de Gestión Ambiental Urbana, definidas en el plan operativo anual.</t>
  </si>
  <si>
    <t>Planes operativos anuales</t>
  </si>
  <si>
    <t>Porcentaje de ejecución de acciones en Gestión Ambiental Urbana</t>
  </si>
  <si>
    <t>1. Ejecutar medidas de vigilancia, control y manejo de las especies invasoras  o introducidas (fauna y flora), definidas en el plan operativo anual.</t>
  </si>
  <si>
    <t xml:space="preserve">Planes operativos </t>
  </si>
  <si>
    <t>Porcentaje de especies invasoras con medidas de prevención, control y manejo en ejecución</t>
  </si>
  <si>
    <t>Objetivo 15: Gestionar sosteniblemente los bosques</t>
  </si>
  <si>
    <t>15.4 De aquí a 2030, asegurar la conservación de los ecosistemas montañosos, incluida su diversidad biológica, a fin de mejorar su capacidad de proporcionar beneficios esenciales para el desarrollo sostenible</t>
  </si>
  <si>
    <t>15.4.2 Índice de cobertura verde de las montañas.</t>
  </si>
  <si>
    <t>2. Formular y actualizar planes de manejo o estrategias de conservación de las especies de diversidad biológica.</t>
  </si>
  <si>
    <t>Planes de manejo o estrategias de conservación formulados</t>
  </si>
  <si>
    <t>Porcentaje de especies amenazadas con medidas de conservación y manejo en ejecución</t>
  </si>
  <si>
    <t xml:space="preserve">15.7.1 Proporción de especímenes de flora y fauna silvestre comercializados procedentes de la caza furtiva o el tráfico ilícito </t>
  </si>
  <si>
    <t>3. Implementar actividades de monitoreo de las especies de diversidad biológica en las cuatro zonas de vida del departamento.</t>
  </si>
  <si>
    <t>Especies en zonas de vida con actividades de monitoreo</t>
  </si>
  <si>
    <t>4. Ejecutar acciones de los planes de manejo y de las estrategias de conservación de fauna y flora silvestres.</t>
  </si>
  <si>
    <t>Planes de manejo y estrategias de conservación ejecutadas</t>
  </si>
  <si>
    <t>5. Generar información técnica de conflictos relacionados con fauna silvestre.</t>
  </si>
  <si>
    <t>Número de documentos</t>
  </si>
  <si>
    <t>c. Economía forestal
d. Bioproductos
e. Economía circular basada en la producción y el consumo responsable</t>
  </si>
  <si>
    <t>6. Implementar acciones de gestión de conflictos relacionados con fauna silvestre, definidas en el plan operativo anual.</t>
  </si>
  <si>
    <t>% de ejecución de Plan operativo</t>
  </si>
  <si>
    <t>1. Administrar las áreas naturales protegidas regionales del SINAP declaradas en el departamento del Quindío, definidas en el plan operativo anual.</t>
  </si>
  <si>
    <t>% de ejecución plan operativo</t>
  </si>
  <si>
    <t>Porcentaje de la superficie de áreas protegidas regionales declaradas, homologadas o recategorizadas, inscritas en el RUNAP</t>
  </si>
  <si>
    <t>Objetivo 6. Garantizar la disponibilidad y la gestión sostenible del agua y el saneamiento para todos</t>
  </si>
  <si>
    <t>15.7 Adoptar medidas urgentes para poner fin a la caza furtiva y el tráfico de especies protegidas de flora y fauna y abordar tanto la demanda como la oferta de productos ilegales de flora y fauna silvestres.</t>
  </si>
  <si>
    <t xml:space="preserve"> 6.6.1 Cambio en la extensión de los ecosistemas relacionados con el agua con el paso del tiempo</t>
  </si>
  <si>
    <t>2. Implementar acciones para el fortalecimiento de las estrategias complementarias de conservación (SIMAP, SIDAP, SIRAP) en el departamento del Quindío, definidas en el plan operativo anual.</t>
  </si>
  <si>
    <t>63001-23-33-000-2016-00460-00.
Fecha del Fallo: 22/06/2017</t>
  </si>
  <si>
    <t>DANIELA GALVIS RENDON</t>
  </si>
  <si>
    <t>CARTON DE COLOMBIA S.A.</t>
  </si>
  <si>
    <t>ACCIÓN DE TUTELA</t>
  </si>
  <si>
    <t>3. Realizar apoyo técnico en las acciones de mantenimiento, preservación y restauración de los ecosistemas presentes en los predios adquiridos para la conservación de los recursos hídricos (art 111 de la Ley 99 de 1993).</t>
  </si>
  <si>
    <t>Entes territoriales con apoyo técnico</t>
  </si>
  <si>
    <t>Porcentaje de áreas protegidas con planes de manejo en ejecución</t>
  </si>
  <si>
    <t xml:space="preserve">4. Realizar seguimiento técnico al cumplimiento del plan de manejo ambiental de los predios adquiridos para la conservación de los recursos hídricos (art 111 de la Ley 99 de 1993). </t>
  </si>
  <si>
    <t xml:space="preserve">Entes territoriales con seguimiento </t>
  </si>
  <si>
    <r>
      <t xml:space="preserve">6.3 De aquí a 2030, </t>
    </r>
    <r>
      <rPr>
        <u/>
        <sz val="8"/>
        <color theme="1"/>
        <rFont val="Arial"/>
        <family val="2"/>
      </rPr>
      <t>mejorar la calidad del agua</t>
    </r>
    <r>
      <rPr>
        <sz val="8"/>
        <color theme="1"/>
        <rFont val="Arial"/>
        <family val="2"/>
      </rPr>
      <t xml:space="preserve">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r>
  </si>
  <si>
    <t>5. Realizar acompañamiento técnico en la identificación, caracterización y definición predios sujetos a pago por servicios ambientales.</t>
  </si>
  <si>
    <t>Número de predios</t>
  </si>
  <si>
    <t>6. Realizar acompañamiento técnico y apoyo en la implementación de acciones de la estrategia de pago por servicios ambientales, definidas en el plan operativo anual.</t>
  </si>
  <si>
    <t>1. Ejecutar acciones de conservación y manejo en ecosistemas estratégicos (páramo Chilí Barragán y humedales) del departamento del Quindío, definidas en el plan operativo anual.</t>
  </si>
  <si>
    <t>% de ejecución del Plan operativo anual</t>
  </si>
  <si>
    <t>15.9 De aquí a 2020, integrar los valores de los ecosistemas y la biodiversidad en la planificación, los procesos de desarrollo, las estrategias de reducción de la pobreza y la contabilidad nacionales y locales</t>
  </si>
  <si>
    <t>15.9.1 Avances en el logro de las metas nacionales establecidas de conformidad con la segunda Meta de Aichi para la Diversidad Biológica del Plan Estratégico para la Diversidad Biológica 2011-2019</t>
  </si>
  <si>
    <t>2. Ejecutar acciones de conservación y manejo en ecosistemas estratégicos de páramo del departamento del Quindío, en cumplimiento a sentencias y fallos judiciales, definidas en el plan operativo anual.</t>
  </si>
  <si>
    <t>% de ejecución del Plan  operativo anual</t>
  </si>
  <si>
    <t>Porcentaje de páramos delimitados por el MADS, con zonificación y régimen de usos adoptados por la CAR</t>
  </si>
  <si>
    <t>15.9.1 Avances en el logro de las metas nacionales establecidas de conformidad con la segunda Meta de Aichi para la Diversidad Biológica del Plan Estratégico para la Diversidad Biológica 2011-2020</t>
  </si>
  <si>
    <t>73001-22-05000-2020-00091-02.</t>
  </si>
  <si>
    <t xml:space="preserve">CORTE SUPREMA DE JUSTICIA:
 JUAN FELIPE RODRIGUEZ </t>
  </si>
  <si>
    <t>PRESIDENCIA DE LA REPÚBLICA Y OTROS</t>
  </si>
  <si>
    <t>3. Formular y ejecutar acciones de restauración ecológica (restauración, rehabilitación y recuperación) en el departamento del Quindío, según lineamientos del Plan Nacional de Restauración.</t>
  </si>
  <si>
    <t xml:space="preserve">Número de hectáreas </t>
  </si>
  <si>
    <t>Porcentaje de áreas de ecosistemas en restauración, rehabilitación y reforestación</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</si>
  <si>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</si>
  <si>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15.1.1 Superficie forestal en proporción a la superficie total.</t>
  </si>
  <si>
    <t>4. Ejecutar acciones de mantenimiento, monitoreo y divulgación dentro de los procesos de restauración ecológica (restauración, rehabilitación y recuperación) en el departamento del Quindío, según plan de mantenimiento.</t>
  </si>
  <si>
    <t xml:space="preserve">% de ejecución plan de mantenimiento </t>
  </si>
  <si>
    <t>63001-33-31003-2009-01073-00.
Fecha del Fallo: 23/09/2010</t>
  </si>
  <si>
    <t>MAUREN JULIANA MEJIA CORTES</t>
  </si>
  <si>
    <t xml:space="preserve"> INCODER  - CRQ</t>
  </si>
  <si>
    <t>15.1.2 Proporción de lugares importantes para la biodiversidad terrestre y del agua dulce incluidos en zonas protegidas, desglosada por tipo de ecosistema</t>
  </si>
  <si>
    <t>63001-23-33-3000-2018-00120-00.
Fecha del Fallo: 28/03/2019</t>
  </si>
  <si>
    <t>PROCURADOR 13 JUDICIAL II ADMINISTRATIVO (IVAN MAURICIO - FERNANDEZ ARBELAEZ); PROCURADOR 34 JUDICIAL 1 AMBIENTAL Y AGRARIO (CARLOS ALBERTO ARRIETA MARTINEZ)</t>
  </si>
  <si>
    <t>EPA- CORPORACION AUTONOMA REGIONAL DEL QUINDIO-CRQ- Y OTROS; FONDO MUNICIPAL DE VIVIENDA; MUNICIPIO DE ARMENIA</t>
  </si>
  <si>
    <t>1. Ejecutar el programa de control y seguimiento al tráfico ilegal de fauna silvestre de acuerdo con la estrategia nacional de control al tráfico ilegal de especies de diversidad biológica (CIFFIQ – Zona noroccidente).</t>
  </si>
  <si>
    <t>Programa anual</t>
  </si>
  <si>
    <t>2. Implementar medidas de control a especies exóticas, invasoras y en conflicto en el departamento del Quindío, definidas en el programa anual .</t>
  </si>
  <si>
    <t>1. Justicia ambiental y gobernanza inclusiva.</t>
  </si>
  <si>
    <t>b. Democratización del conocimiento, la información ambiental y de riesgo de desastres
c. Modernización de la institucionalidad ambiental y de gestión del riesgo de desastres
d. Instrumentos de control y vigilancia ambiental para la resiliencia</t>
  </si>
  <si>
    <t>3. Ejecutar acciones definidas en la Resolución N° 2064 de 2010 en el posdecomiso de fauna silvestre (CAV), definidas en el programa anual.</t>
  </si>
  <si>
    <t>% de ejecución programa Anual</t>
  </si>
  <si>
    <t>4. Regular y controlar los permisos de investigación científica en diversidad biológica, licencias ambientales de zoocría, permisos para diferentes tipos de caza de fauna silvestre e implementar tasa compensatoria por caza de fauna silvestre.</t>
  </si>
  <si>
    <t>% de cumplimiento de solicitaudes radicadas</t>
  </si>
  <si>
    <t>5. Regular el uso y aprovechamiento de los productos forestales, maderables y no maderables en el departamento del Quindío.</t>
  </si>
  <si>
    <t>% de cumplimiento de trámites radicados</t>
  </si>
  <si>
    <t>Porcentaje de avance en la formulación del Plan de Ordenación Forestal</t>
  </si>
  <si>
    <t>63001-3333-004-2017-00157-00</t>
  </si>
  <si>
    <t>JUZGADO CUARTO ADMINISTRATIVO: GERARDO VICTOR LOZANO Y OTROS</t>
  </si>
  <si>
    <t>MPIO DE GÉNOVA, CRQ Y OTROS</t>
  </si>
  <si>
    <t>6. Elaborar y ejecutar el programa de control, seguimiento y vigilancia al uso, aprovechamiento, movilización y comercialización de los productos forestales maderables y no maderables, así como los de flora silvestre en el departamento del Quindío, definidas en el programa anual.</t>
  </si>
  <si>
    <t xml:space="preserve">% de cumplimiento al programa anual </t>
  </si>
  <si>
    <t>Tiempo promedio de trámite para la resolución de autorizaciones ambientales otorgadas por la corporación</t>
  </si>
  <si>
    <t>7. Conocer el recurso natural bambú-guadua y sus servicios ecosistémicos en el departamento del Quindío.</t>
  </si>
  <si>
    <t>% Territorio evaluado</t>
  </si>
  <si>
    <t xml:space="preserve">4. Capacidades de los gobiernos locales y las comunidades para la toma de decisiones de ordenamiento y planificación territorial. </t>
  </si>
  <si>
    <t>a. Empoderamiento de los gobiernos locales y sus comunidades
b. Principio de concurrencia
c. Base fiscal de los municipios</t>
  </si>
  <si>
    <t>8. Fomentar el recurso natural bambú-guadua en el departamento del Quindío, según plan operativo anual.</t>
  </si>
  <si>
    <t>Plan Operativo ejecutado</t>
  </si>
  <si>
    <t>9. Desarrollar acciones técnicas operativas en el Centro Nacional para el Estudio del Bambú-Guadua, según plan operativo anual.</t>
  </si>
  <si>
    <t>1. Finalizar y adoptar la formulación del PORH de la quebrada Buenavista.</t>
  </si>
  <si>
    <t>PORH adoptado</t>
  </si>
  <si>
    <t>Porcentaje de cuerpos de agua con planes de ordenamiento del recurso hídrico (PORH) adoptados</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</si>
  <si>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</si>
  <si>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6.3.1 Proporción de aguas residuales tratadas de manera adecuada</t>
  </si>
  <si>
    <t>2. Ejecutar los PORH de los ríos Quindío, Roble y quebradas Buenavista y Los Ángeles, de acuerdo con el plan operativo.</t>
  </si>
  <si>
    <t>Plan operativo consolidado</t>
  </si>
  <si>
    <t>3. Actualizar el PORH río Quindío.</t>
  </si>
  <si>
    <t xml:space="preserve">Porcentaje de avance en la actualización </t>
  </si>
  <si>
    <t>4. Actualizar la reglamentación del uso de las aguas de las corrientes priorizadas.</t>
  </si>
  <si>
    <t>Porcentaje de avance en la actualización</t>
  </si>
  <si>
    <t>5. Realizar el acotamiento de la ronda hídrica de las corrientes priorizadas.</t>
  </si>
  <si>
    <t>Porcentaje de avance</t>
  </si>
  <si>
    <t>6. Formular las medidas de manejo ambiental del acuífero del abanico del Quindío – Risaralda – Pereira.</t>
  </si>
  <si>
    <t>7. Formular guía de buenas prácticas ambientales para la protección del recurso hídrico subterráneo.</t>
  </si>
  <si>
    <t>Guía</t>
  </si>
  <si>
    <t>Guía de buenas prácticas</t>
  </si>
  <si>
    <t>1. Realizar monitoreo del recurso hídrico subterráneo e isotopía, según programa anual.</t>
  </si>
  <si>
    <t>% de ejecución Programa Anual</t>
  </si>
  <si>
    <t>Objetivo 11: Lograr que las ciudades y los asentamientos humanos sean inclusivos, seguros, resiliente y sostenibles.</t>
  </si>
  <si>
    <t>8. Apoyar los vínculos económicos, sociales y ambientales positivos entre las zonas urbanas, periurbanas y rurales mediante el fortalecimiento de la planificación del desarrollo nacional y regional</t>
  </si>
  <si>
    <t>Proporción de la población que vive en ciudades que implementan planes de desarrollo urbano y regional integrando las proyecciones de población y las necesidades de recursos, por tamaño de la ciudad</t>
  </si>
  <si>
    <t>3. Fortalecer las capacidades de los ciudadanos y gobiernos locales para comprender y aplicar los instrumentos de ordenamiento territorial, el catastro multipropósito y el Sistema de Administración del Territorio (SAT).</t>
  </si>
  <si>
    <t>2. Operar la red hidrometeorológica de la Entidad.</t>
  </si>
  <si>
    <t>% Estaciones en Operación</t>
  </si>
  <si>
    <t>3. Operar la red de monitoreo hidrobiológico.</t>
  </si>
  <si>
    <t>% de la red en operación</t>
  </si>
  <si>
    <t xml:space="preserve">4. Operar la red monitoreo de vertimientos de aguas residuales, fuentes hídricas. </t>
  </si>
  <si>
    <t>5. Mantener la acreditación del laboratorio de aguas de la CRQ, según plan operativo anual.</t>
  </si>
  <si>
    <t>% de ejecución del  plan operativo  anual para el sostenimiento de acreditación del laboratorio</t>
  </si>
  <si>
    <t>6. Atender las solicitudes de permisos de vertimiento de aguas residuales al suelo y/o cuerpos de agua.</t>
  </si>
  <si>
    <t>% de solicitudes atendidas</t>
  </si>
  <si>
    <t xml:space="preserve">11.3. Para 2030, aumentar la urbanización inclusiva y sostenible y la capacidad para una planificación y gestión participativas, integradas y sostenibles de los asentamientos humanos en todos los países.
11.8. Apoyar los vínculos económicos, sociales y ambientales positivos entre las zonas urbanas, periurbanas y rurales mediante el fortalecimiento de la planificación del desarrollo nacional y regional.
</t>
  </si>
  <si>
    <t xml:space="preserve">11,3,1 Cociente entre la tasa de consumo de tierras y la tasa de crecimiento de la población.
11,3,2 Porcentaje de ciudades con una estructura de participación directa de la sociedad civil en la planificación y la gestión urbanas que opera regular y democráticamente.
11.a.1  Proporción de la población que vive en ciudades que implementan planes de desarrollo urbano y regional integrando las proyecciones de población y las necesidades de recursos, por tamaño de la ciudad.
</t>
  </si>
  <si>
    <t>7. Ejecutar el programa de seguimiento a los permisos de vertimiento de aguas residuales al suelo y/o a cuerpos de agua y de control a vertimientos no regulados, aplicando criterios de priorización.</t>
  </si>
  <si>
    <t>8. Ejecutar el procedimiento técnico de tasa retributiva por vertimientos al agua.</t>
  </si>
  <si>
    <t>% de ejecución procedimiento Anual</t>
  </si>
  <si>
    <t>9. Atender solicitudes de Concesiones de Agua, Programas de Uso Eficiente y Ahorro del Agua, permisos de prospección y exploración de aguas subterráneas y permisos de ocupación de cauces, lechos y playas.</t>
  </si>
  <si>
    <t>Porcentaje de Programas de Uso Eficiente y Ahorro del Agua (PUEAA) con seguimiento</t>
  </si>
  <si>
    <t>10. Ejecutar el programa de Control y Seguimiento a Concesiones de Agua, Programas de Uso Eficiente y Ahorro del Agua, permisos de prospección y exploración de aguas subterráneas y permisos de ocupación de cauces, lechos y playas.</t>
  </si>
  <si>
    <t>11. Implementar el cobro de la Tasa por Utilización del Agua.</t>
  </si>
  <si>
    <t>Procedimiento</t>
  </si>
  <si>
    <t>Procedimiento Anual</t>
  </si>
  <si>
    <t xml:space="preserve">Objetivo 6.  Garantizar la disponibilidad y la gestión sostenible del agua y el saneamiento para todos </t>
  </si>
  <si>
    <t>6.b Apoyar y fortalecer la participación de las comunidades locales en la mejora de la gestión del agua y el saneamiento.</t>
  </si>
  <si>
    <t>6.b.1 Proporción de dependencias administrativas locales que han establecido políticas y procedimientos operacionales para la participación de las comunidades locales en la gestión del agua y el saneamiento.</t>
  </si>
  <si>
    <t>12. Ejecutar programa de formalización de usuarios del recurso hídrico en el departamento del Quindío.</t>
  </si>
  <si>
    <t>11, 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</si>
  <si>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11,b,1 Proporción de los gobiernos locales que adoptan e implementan estrategias locales para la reducción del riesgo de desastres en consonancia con el Marco de Sendai para la Reducción del Riesgo de Desastres 2015-2030</t>
  </si>
  <si>
    <t>13. Acompañar sistemas colectivos de abasto de agua del sector rural.</t>
  </si>
  <si>
    <t>Número de sistemas colectivos</t>
  </si>
  <si>
    <t>63001-33-31-004-2007-00053-00.
Fecha del Fallo: 28 de Marzo de 2019</t>
  </si>
  <si>
    <t>PALACIO PELAEZ ALVARO ERNESTO</t>
  </si>
  <si>
    <t>AUTOPISTAS DEL CAFE S.A.; CORPORACION AUTONOMA REGIONAL DEL QUINDIO</t>
  </si>
  <si>
    <t>14. Realizar control y seguimiento a los PSMV en el departamento, según el programa anual.</t>
  </si>
  <si>
    <t>Porcentaje de Planes de Saneamiento y Manejo de Vertimientos (PSMV) con seguimiento</t>
  </si>
  <si>
    <t>11,b,2 Número de países con estrategias nacionales y locales para la reducción del riesgo de desastres</t>
  </si>
  <si>
    <t>63001-2333-000-2018-00003-00</t>
  </si>
  <si>
    <t>TRIBUNAL ADMINISTRATIVO DEL QUINDIO
PERSONERIA DE SALENTO</t>
  </si>
  <si>
    <t>63001-23-33-3000-2018-00069-00</t>
  </si>
  <si>
    <t>Procuraduría 34 Judicial Ambiental y Agraria y otros</t>
  </si>
  <si>
    <t>Departamento del Quindío, PDA, Municipio de Montenegro, EPQ, CRQ.</t>
  </si>
  <si>
    <r>
      <t xml:space="preserve">63001-23-33-3000-2019-00024-00 </t>
    </r>
    <r>
      <rPr>
        <b/>
        <sz val="9"/>
        <color rgb="FF000000"/>
        <rFont val="Arial"/>
        <family val="2"/>
      </rPr>
      <t>(Boquía)</t>
    </r>
  </si>
  <si>
    <r>
      <t>Nación-Ministerio de Vivienda, Ciudad y Territorio, CFQ, Departamento del Quindío, Municipio de Armenia, Empresas Públicas de Armenia y Municipio de Salento</t>
    </r>
    <r>
      <rPr>
        <b/>
        <sz val="9"/>
        <color rgb="FF000000"/>
        <rFont val="Arial"/>
        <family val="2"/>
      </rPr>
      <t>.</t>
    </r>
  </si>
  <si>
    <t>63001-2333-000-2022-00029-00</t>
  </si>
  <si>
    <t>TRIBUNAL ADMINISTRATIVO DEL QUINDIO: PERSONERIA DE MONTENEGRO Y OTRO</t>
  </si>
  <si>
    <t>DEPTO DEL QUINDIO Y OTROS</t>
  </si>
  <si>
    <t>63001333100420080031500.
Fecha del Fallo: 28/10/2009</t>
  </si>
  <si>
    <t>TOBON TRUJILLO MARIA XIMENA</t>
  </si>
  <si>
    <t>ALCALDIA DE CIRCASIA Y OTROS</t>
  </si>
  <si>
    <t>TUTELA</t>
  </si>
  <si>
    <t>63001-3333-001-2022-00222-00</t>
  </si>
  <si>
    <t>TRIBUNAL ADMINISTRATIVO DEL QUINDIO: LEIDY JOHANNA ORTIZ MUÑOZ</t>
  </si>
  <si>
    <t>DEPTO DEL QUINDIO, MPIO DE CIRCASIA Y CRQ</t>
  </si>
  <si>
    <t>63001-23-33-000-2016-00496-00</t>
  </si>
  <si>
    <t>JAIRO GONZALEZ MONTOYA -DEFENSOR PUBLICO EN ASUNTOS ADTIVOS DE LA DEFENSORIA DEL PUEBLO REGIONAL QU</t>
  </si>
  <si>
    <t xml:space="preserve">MUNICIPIO DE LA TEBAIDA Y CRQ </t>
  </si>
  <si>
    <t>1. Evaluar proyectos de inversión para descontaminación hídrica con recursos provenientes del recaudo de la tasa retributiva.</t>
  </si>
  <si>
    <t xml:space="preserve">Proyectos evaluados </t>
  </si>
  <si>
    <t>63001-33-33-002-2017-00238-02.</t>
  </si>
  <si>
    <t>CONSEJO DE ESTADO:
DIEGO FERNANDO TORRES ZULUAGA - PERSONERO MUNICIPAL</t>
  </si>
  <si>
    <t>MUNICIPIO DE CALARCA Y OTROS</t>
  </si>
  <si>
    <t>2. Financiar proyectos de inversión para descontaminación hídrica con recursos provenientes del recaudo de la tasa retributiva.</t>
  </si>
  <si>
    <t>Proyectos financiados</t>
  </si>
  <si>
    <t>63001-23-31-000-2006-00002-01</t>
  </si>
  <si>
    <t>OSCAR DE JESUS SUAREZ</t>
  </si>
  <si>
    <t>EPA Y OTROS</t>
  </si>
  <si>
    <t>1. Socializar el componente de gestión de riesgos de desastres del POMCA y otros instrumentos a los entes territoriales y otros actores, según el programa anual.</t>
  </si>
  <si>
    <t>Objetivo 13.  Adoptar medidas urgentes para combatir el cambio climático y sus efectos.</t>
  </si>
  <si>
    <t xml:space="preserve">13.1 . Fortalecer la resiliencia y la capacidad de adaptación a los riesgos relacionados con el clima y los desastres naturales en todos los países
13.2. Incorporar medidas relativas al cambio climático en las políticas, estrategias y planes nacionales.
13,3. Mejorar la educación, la sensibilización y la capacidad humana e institucional en relación con la mitigación del cambio climático, la adaptación a él, la reducción de sus efectos y la alerta temprana.
</t>
  </si>
  <si>
    <t>13.1.1 Número de países con estrategias nacionales y locales para la reducción del riesgo de desastres
13.2.1 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
13.3.1 Número de países que han comunicado el fortalecimiento de la capacidad institucional, sistémica e individual para implementar la adaptación, la mitigación y la transferencia de tecnología, y acciones desarrolladas</t>
  </si>
  <si>
    <t>2. Realizar asistencia y acompañamiento a los entes territoriales en la gestión de riesgos naturales.</t>
  </si>
  <si>
    <t>Número de entes territoriales acompañados</t>
  </si>
  <si>
    <t>Porcentaje de municipios asesorados o asistidos en la inclusión del componente ambiental en los procesos de planificación y ordenamiento territorial, con énfasis en la incorporación de las determinantes ambientales para la revisión y ajuste de los POT</t>
  </si>
  <si>
    <r>
      <t xml:space="preserve">63001-23-33-3000-2018-00036-00 </t>
    </r>
    <r>
      <rPr>
        <b/>
        <sz val="9"/>
        <color rgb="FF000000"/>
        <rFont val="Arial"/>
        <family val="2"/>
      </rPr>
      <t>(PROBLEMÁTICA PIJAO</t>
    </r>
    <r>
      <rPr>
        <sz val="9"/>
        <color rgb="FF000000"/>
        <rFont val="Arial"/>
        <family val="2"/>
      </rPr>
      <t>)</t>
    </r>
  </si>
  <si>
    <t>CRQ, UNIDAD NACIONAL PARA LA GESTIÓN DEL RIESGO DE DESASTRES Y OTROS</t>
  </si>
  <si>
    <t>63001-23-33-00-32021-00121-00.</t>
  </si>
  <si>
    <t>TRIBUNAL ADMINISTRATIVO DEL QUINDIO: 
MARIA EUGENIA VELASCO BERDUGO</t>
  </si>
  <si>
    <t>MUNICIPIO DE ARMENIA Y OTROS</t>
  </si>
  <si>
    <t>3. Realizar espacialización y actualización permanente de los eventos naturales que se presenten en los municipios del departamento del Quindío.</t>
  </si>
  <si>
    <t>Mapas</t>
  </si>
  <si>
    <t>Mapas municipales actualizados</t>
  </si>
  <si>
    <t>1. Ejecutar acciones para la reducción del riesgo a causa de fenómenos hidrometeorológicos y geológicos, definidas en el plan operativo anual.</t>
  </si>
  <si>
    <t>% ejecución plan operativo anual</t>
  </si>
  <si>
    <t>13.1 Fortalecer la resiliencia y la capacidad de adaptación a los riesgos relacionados con el clima y los desastres naturales en todos los países.</t>
  </si>
  <si>
    <t>13.1.3 Proporción de gobiernos locales que adoptan y aplican estrategias locales de reducción del riesgo de desastres en consonancia con las estrategias nacionales de reducción del riesgo de desastres</t>
  </si>
  <si>
    <r>
      <t xml:space="preserve">63001-333-1004-2008-00034-00  
</t>
    </r>
    <r>
      <rPr>
        <b/>
        <sz val="11"/>
        <color theme="1"/>
        <rFont val="Calibri"/>
        <family val="2"/>
        <scheme val="minor"/>
      </rPr>
      <t>(Curva del Diablo)</t>
    </r>
  </si>
  <si>
    <t>JUZGADO CUARTO ADMINISTRATIVO
Jaime Alejandro Llano Gutiérrez</t>
  </si>
  <si>
    <t>63001-3333-004-2020-00129-00</t>
  </si>
  <si>
    <t>JUZGADO CUARTO ADMINISTRATIVO: DEFENSORIA DEL PUEBLO</t>
  </si>
  <si>
    <t>EMCA, MPIO DE CALARCÁ, CRQ Y OTROS</t>
  </si>
  <si>
    <t>2. Asesorar y apoyar la actualización de los Planes Municipales de Gestión del Riesgo de Desastres (PMGRD), y las Estrategias Municipales de Respuesta y Emergencia (EMRE) asociadas a fenómenos amenazantes.</t>
  </si>
  <si>
    <t>Planes</t>
  </si>
  <si>
    <t>Planes municipales y EMRE’s apoyados</t>
  </si>
  <si>
    <t>13.3 Mejorar la educación, la sensibilización y la capacidad humana e institucional respecto de la mitigación del cambio climático, la adaptación a él, la reducción de sus efectos y la alerta temprana</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</si>
  <si>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</si>
  <si>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3. Implementar la Evaluación de Daños y Análisis de Necesidades Ambientales (EDANA-C).</t>
  </si>
  <si>
    <t>% Eventos priorizados anual</t>
  </si>
  <si>
    <t>4. Realizar acciones de apoyo para la implementación del programa de alertas tempranas comunitarias en el marco del plan de gestión del riesgo y acciones de adaptación al cambio climático.</t>
  </si>
  <si>
    <t>Número de comunidades organizadas y fortalecidas</t>
  </si>
  <si>
    <t>1. Formular las agendas climáticas de Municipios priorizados.</t>
  </si>
  <si>
    <t>Número de documentos técnicos</t>
  </si>
  <si>
    <t>13.3.2 Número de países que han comunicado una mayor creación de capacidad institucional, sistémica e individual para implementar actividades de adaptación, mitigación y transferencia de tecnología, y medidas de desarrollo.</t>
  </si>
  <si>
    <t>2. Implementar acciones de mitigación y adaptación al cambio climático, definidas en el plan operativo anual.</t>
  </si>
  <si>
    <t>Planes operativos</t>
  </si>
  <si>
    <t>63001-33-33-003-2021-00121-00.</t>
  </si>
  <si>
    <t>MARIA EUGENIA VALASCO BERDUGO</t>
  </si>
  <si>
    <t>3. Realizar asistencia y acompañamiento en cambio climático a los entes territoriales y demás grupos de valor.</t>
  </si>
  <si>
    <t>Número de entidades territoriales y grupos de valor atendidos</t>
  </si>
  <si>
    <t>4. Apoyar en la articulación del Plan de Gestión Integral de Cambio Climático Departamental con la participación en el Nodo Regional Eje Cafetero y en la Comité Intersectorial de Cambio Climático, según plan operativo.</t>
  </si>
  <si>
    <t>13.b.1 Número de países menos adelantados y pequeños Estados insulares en desarrollo que reciben apoyo especializado, y cantidad de apoyo, en particular financiero, tecnológico y de creación de capacidad, para los mecanismos de desarrollo de la capacidad de planificación y gestión eficaces en relación con el cambio climático, incluidos los centrados en las mujeres, los jóvenes y las comunidades locales y marginadas.</t>
  </si>
  <si>
    <t>1. Ejecutar de manera conjunta los proyectos comunitarios y ciudadanos de educación ambiental definidos para el corto plazo en el plan departamental de educación ambiental, según competencias.</t>
  </si>
  <si>
    <t>Proyectos ejecutados</t>
  </si>
  <si>
    <t>Objetivo 4: Garantizar una educación inclusiva, equitativa y de calidad y promover oportunidades de aprendizaje durante toda la vida para todos.</t>
  </si>
  <si>
    <t>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</si>
  <si>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Porcentaje de escuelas con acceso a: a) electricidad; b) Internet con fines pedagógicos; c) computadoras con fines pedagógicos; d) infraestructura y materiales adaptados a los estudiantes con discapacidad; e) instalaciones de saneamiento básicas segregadas por sexo; y f) instalaciones básicas para lavarse las manos (según las definiciones de Agua, Saneamiento e Higiene para Todos (WASH))</t>
  </si>
  <si>
    <t>a. Implementación del acuerdo de Escazú
b. Democratización del conocimiento, la información ambiental y de riesgo de desastres
c. Modernización de la institucionalidad ambiental y de gestión del riesgo de desastres
d. Instrumentos de control y vigilancia ambiental para la resiliencia</t>
  </si>
  <si>
    <t>2. Apoyar en la elaboración de los planes municipales de educación ambiental.</t>
  </si>
  <si>
    <t>Municipios apoyados</t>
  </si>
  <si>
    <t>3. Ejecutar estrategias de educación ambiental informal.</t>
  </si>
  <si>
    <t>% de Estrategias ejecutadas</t>
  </si>
  <si>
    <t>4. Ejecutar estrategias de educación ambiental para el trabajo y el desarrollo humano.</t>
  </si>
  <si>
    <t>Número de estrategias ejecutadas</t>
  </si>
  <si>
    <t>5. Realizar acciones coordinadas y concertadas de educación ambiental con los pueblos y organizaciones indígenas asentadas en el departamento del Quindío, definidas en el programa anual.</t>
  </si>
  <si>
    <t>6. Realizar acciones coordinadas y concertadas de educación ambiental con comunidades negras, afrocolombianas, raizales y palenqueras del Quindío, definidas en el programa anual.</t>
  </si>
  <si>
    <t>7. Ejecutar acciones de acompañamiento, asesoría y apoyo a los Proyectos Ambientales Escolares (PRAE) y la REDEPRAE del Quindío como estrategia de la Política Nacional de Educación Ambiental, definidas en el plan operativo anual.</t>
  </si>
  <si>
    <t>% de ejecución plan operativo Anual</t>
  </si>
  <si>
    <t>8. Apoyar el funcionamiento de las diferentes instancias relacionadas con la educación ambiental (CIDEA, CIDEAR, COMEDA, etc.) así como los instrumentos (PRAE, PROCEDAS, etc.), de acuerdo con en el plan operativo anual.</t>
  </si>
  <si>
    <t>1. Fortalecer y apoyar procesos y espacios de participación en la gestión ambiental (Ecorregión, POMCA río La Vieja, Paisaje Cultural Cafetero, Mesa Planificación Regional, RAP Eje Cafetero, etc.), de acuerdo con en el plan operativo anual.</t>
  </si>
  <si>
    <t>Plan operativo</t>
  </si>
  <si>
    <t>2. Ejecutar el modelo de gestores ambientales en los municipios del departamento del Quindío.</t>
  </si>
  <si>
    <t>Municipio con modelo ejecutado</t>
  </si>
  <si>
    <r>
      <t xml:space="preserve">3. Realizar encuentros territoriales como   estrategia de divulgación sobre la gestión ambiental institucional </t>
    </r>
    <r>
      <rPr>
        <b/>
        <sz val="9"/>
        <color rgb="FF000000"/>
        <rFont val="Tahoma"/>
        <family val="2"/>
      </rPr>
      <t>“Protegiendo el Futuro”</t>
    </r>
    <r>
      <rPr>
        <sz val="9"/>
        <color rgb="FF000000"/>
        <rFont val="Tahoma"/>
        <family val="2"/>
      </rPr>
      <t>.</t>
    </r>
  </si>
  <si>
    <t>Número de  encuentros</t>
  </si>
  <si>
    <t>4. Implementar acciones tendientes al cumplimiento de los pilares contenidos en el Acuerdo de Escazú, definidas en el plan operativo anual</t>
  </si>
  <si>
    <t>Plan operativo implementado</t>
  </si>
  <si>
    <t>1. Formular  y ajustar el plan de mantenimiento  Preventivo y Correctivo de las diferentes sedes, áreas y centros de trabajo de la Entidad</t>
  </si>
  <si>
    <t>Plan de mantenimiento formulado y ajustado</t>
  </si>
  <si>
    <t>OBJETIVO 9: INDUSTRIA, INNOVACIÓN, INFRAESTRUCTURA</t>
  </si>
  <si>
    <t>8. Aumentar de forma significativa el acceso a la tecnología de la información y las comunicaciones y esforzarse por facilitar el acceso universal y asequible a Internet en los países menos adelantados a más tardar en 2020</t>
  </si>
  <si>
    <t>Porcentaje de la población abarcado por una red móvil, desglosado por tecnología</t>
  </si>
  <si>
    <t>5. Convergencia regional</t>
  </si>
  <si>
    <t>5. Fortalecimiento institucional como motor de cambio para recuperar la confianza de la ciudadanía y para el fortalecimiento del vínculo Estado- Ciudadanía</t>
  </si>
  <si>
    <t xml:space="preserve">b. Entidades públicas territoriales y nacionales fortalecidas
c. Calidad, efectividad, transparencia y coherencia de las normas
d. Gobierno digital para la gente
e. Capacidades y articulación para la gestión territorial
</t>
  </si>
  <si>
    <t>2. Ejecutar el plan de mantenimiento  Preventivo y Correctivo de las diferentes sedes, áreas y centros de trabajo de la Entidad</t>
  </si>
  <si>
    <t>% de Ejecución plan de mantenimiento formulado</t>
  </si>
  <si>
    <t>3. Modernizar  la infreaestructura de las tecnologías de la información y las telecomunicaciones de la Entidad, de acuerdo con en el plan operativo anual.</t>
  </si>
  <si>
    <t xml:space="preserve">Plan Operativo </t>
  </si>
  <si>
    <t>4. Realizar mantenimiento de  la infreaestructura de las tecnologías de la información y las telecomunicaciones de la Entidad, de acuerdo con en el plan operativo anual.</t>
  </si>
  <si>
    <t>5. Integrar de manera progresiva los trámites ambientales de la entidad a la plataforma Vital, de acuerdo con en el plan operativo anual.</t>
  </si>
  <si>
    <t>Plan Operativo implementado</t>
  </si>
  <si>
    <t>6. Formular el plan de mantenimiento del parque automotor, maquinaria y equipo propiedad de la Corporación Autónoma Regional del Quindío.</t>
  </si>
  <si>
    <t xml:space="preserve">Plan de Mantenimiento formulado </t>
  </si>
  <si>
    <t>7. Ejecutar el plan de mantenimiento del parque automotor, maquinaria y equipo propiedad de la Corporación Autónoma Regional del Quindío.</t>
  </si>
  <si>
    <t xml:space="preserve">%  Plan de Mantenimiento ejecutado </t>
  </si>
  <si>
    <t>8. Realizar gestión del mobiliario propiedad de la Corporación Autónoma Regional del Quindío, de acuerdo con en el plan operativo anual.</t>
  </si>
  <si>
    <t>1. Fortalecer el talento humano y modernización institucional, de acuerdo con en el plan operativo anual.</t>
  </si>
  <si>
    <t>Objetivo 16: Promover sociedades, justas, pacíficas e inclusivas.</t>
  </si>
  <si>
    <t>16.6. Crear instituciones eficaces, responsables y transparentes a todos los niveles</t>
  </si>
  <si>
    <t>16.6.1 Gastos primarios del gobierno como porcentaje del presupuesto aprobado original, desglosados por sector (o por códigos presupuestarios o elementos similares)
16.6.2 Proporción de la población que se siente satisfecha con su última experiencia de los servicios públicos</t>
  </si>
  <si>
    <t>1.Ejecutar acciones de mejoramiento continuo para la satisfacción de los grupos de valor de la entidad, definidas en el programa anual.</t>
  </si>
  <si>
    <t xml:space="preserve">% de Ejecución programa </t>
  </si>
  <si>
    <t xml:space="preserve">16.6. Crear instituciones eficaces, responsables y transparentes a todos los niveles
</t>
  </si>
  <si>
    <t xml:space="preserve">16.6.1 Gastos primarios del gobierno como porcentaje del presupuesto aprobado original, desglosados por sector (o por códigos presupuestarios o elementos similares)
16.6.2 Proporción de la población que se siente satisfecha con su última experiencia de los servicios públicos
</t>
  </si>
  <si>
    <t>2. Fortalecer el proceso de gestión documental de la entidad, de acuerdo con en el plan operativo anual.</t>
  </si>
  <si>
    <t>Plan operativo implementados</t>
  </si>
  <si>
    <t>3. Desarrollar acciones para el fortalecimiento del Centro de Documentación de la Corporación como estrategia de educación y gestión ambiental, definidas en el programa anual.</t>
  </si>
  <si>
    <t>1. Formular un plan estratégico de comunicaciones interna y externa de la Corporación.</t>
  </si>
  <si>
    <t>Plan estratégico formulado</t>
  </si>
  <si>
    <t>2. Ejecutar acciones para el mejoramiento de las comunicaciones internas y externas, de acuerdo con en el plan operativo anual.</t>
  </si>
  <si>
    <t>% de ejecución plan mejoramiento</t>
  </si>
  <si>
    <t>3. Crear y ajustar el manual de identidad visual corporativa.</t>
  </si>
  <si>
    <t>Manual</t>
  </si>
  <si>
    <t>Manual técnico</t>
  </si>
  <si>
    <t>4. Implementar el manual de identidad visual corporativa.</t>
  </si>
  <si>
    <t>% de ejecución del manual</t>
  </si>
  <si>
    <t>5. Fortalecer operativa y tecnológicamente el programa de la comunicación de la Corporación, según programa anual.</t>
  </si>
  <si>
    <t>% de ejecución del programa</t>
  </si>
  <si>
    <t>1. Operar y fortalecer el banco de programas y proyectos de la Corporación, de acuerdo con el programa anual.</t>
  </si>
  <si>
    <t>2. Acompañar a entes territoriales y demás grupos de valor en la identificación y formulación de proyectos ambientales.</t>
  </si>
  <si>
    <t>% de entes territoriales y grupos atendidos</t>
  </si>
  <si>
    <t>3. Realizar acciones de seguimiento al plan de acción institucional y otros instrumentos de planificación.</t>
  </si>
  <si>
    <t>% de seguimiento a Planes institucionales e instrumentos</t>
  </si>
  <si>
    <t>4. Mantener en operación el sistema integrado de planeación y gestión – SIPG de la entidad.</t>
  </si>
  <si>
    <t>Sistema</t>
  </si>
  <si>
    <t>Sistema integrado operando</t>
  </si>
  <si>
    <t>5.Implementar los planes de acción de las políticas institucionales de gestión y desempeño, de acuerdo con en el plan operativo anual.</t>
  </si>
  <si>
    <t>6. Implementar acciones priorizadas del plan estratégico institucional.</t>
  </si>
  <si>
    <t>% de ejecución de acciones priorizadas</t>
  </si>
  <si>
    <t>7. Realizar seguimiento a los planes de acción de las políticas institucionales de gestión y desempeño.</t>
  </si>
  <si>
    <t>% de seguimiento de planes de acción de las políticas institucionales de gestión y desempeño</t>
  </si>
  <si>
    <t>8. Implementar la mejora continua a través del fortalecimiento del proceso de seguimiento y evaluación a la gestión, de acuerdo con el programa anual.</t>
  </si>
  <si>
    <t>Programa anual implementado</t>
  </si>
  <si>
    <t>9. Fortalecer el proceso financiero y administrativo de la entidad, de acuerdo con en el plan operativo anual.</t>
  </si>
  <si>
    <t>10. Fortalecer el proceso jurídico desde el apoyo a las diferentes instancias misionales de la entidad, de acuerdo con en el plan operativo anual.</t>
  </si>
  <si>
    <t>11. Implementar acciones para el mejoramiento del proceso sancionatorio ambiental de la entidad, de acuerdo con en el plan operativo anual.</t>
  </si>
  <si>
    <t>12. Implementar la estrategia de reacción inmediata ambiental</t>
  </si>
  <si>
    <t>Estrategia</t>
  </si>
  <si>
    <t>Estrategia anual implementada</t>
  </si>
  <si>
    <t>13. Fortalecer los procedimientos financieros de tasa retributiva y tasa por utilización de agua, de acuerdo con en el plan operativo anual.</t>
  </si>
  <si>
    <t>1. Implementar el programa institucional de gestión integral de residuos sólidos.</t>
  </si>
  <si>
    <t>Programa Institucional implementado</t>
  </si>
  <si>
    <t>b. Entidades públicas territoriales y nacionales fortalecidas
c. Calidad, efectividad, transparencia y coherencia de las normas
d. Gobierno digital para la gente
e. Capacidades y articulación para la gestión territorial</t>
  </si>
  <si>
    <t>2. Implementar el programa institucional de gestión integral del recurso hídrico.</t>
  </si>
  <si>
    <t>3. Formular el programa institucional de transición y energías limpias.</t>
  </si>
  <si>
    <t>Programa Institucional formulado</t>
  </si>
  <si>
    <t>4. Implementar el programa institucional de transición y energías limpias.</t>
  </si>
  <si>
    <t>5. Formular y adoptar el programa de cultura ambiental institucional.</t>
  </si>
  <si>
    <t>Programa Institucional Adoptado</t>
  </si>
  <si>
    <t>6. Implementar el programa de cultura ambiental institucional.</t>
  </si>
  <si>
    <t xml:space="preserve">catalogo de productos </t>
  </si>
  <si>
    <t>Código programa</t>
  </si>
  <si>
    <t>Código Producto</t>
  </si>
  <si>
    <t>Producto</t>
  </si>
  <si>
    <t xml:space="preserve">codigo del indicador </t>
  </si>
  <si>
    <t>Indicador de producto</t>
  </si>
  <si>
    <t>Unidad de medida</t>
  </si>
  <si>
    <t xml:space="preserve">Indicador principal </t>
  </si>
  <si>
    <t>ID</t>
  </si>
  <si>
    <t>Indicador 
No.</t>
  </si>
  <si>
    <t xml:space="preserve">Indicadores </t>
  </si>
  <si>
    <t>3207</t>
  </si>
  <si>
    <t>Gestión integral de mares, costas y recursos acuáticos</t>
  </si>
  <si>
    <t>3207006</t>
  </si>
  <si>
    <t>Servicio de restauración ecológica de ecosistemas marino costeros</t>
  </si>
  <si>
    <t>320700600</t>
  </si>
  <si>
    <t>Ecosistemas marino costeros en proceso de restauración</t>
  </si>
  <si>
    <t>Hectáreas</t>
  </si>
  <si>
    <t>SI</t>
  </si>
  <si>
    <t>1 Pobreza</t>
  </si>
  <si>
    <t>1.1.1</t>
  </si>
  <si>
    <t>Proporción de la población que vive por debajo del umbral internacional de la pobreza, desglosada por sexo, grupo de edad, situación laboral y ubicación geográfica (urbana o rural)</t>
  </si>
  <si>
    <t>320700601</t>
  </si>
  <si>
    <t>Corales en proceso de restauración</t>
  </si>
  <si>
    <t>NO</t>
  </si>
  <si>
    <t>1.2.1</t>
  </si>
  <si>
    <t>Proporción de la población que vive por debajo del umbral nacional de la pobreza, desglosada por sexo y grupo de edad</t>
  </si>
  <si>
    <t>320700602</t>
  </si>
  <si>
    <t>Pastos marinos en proceso de restauración</t>
  </si>
  <si>
    <t>1.2.2</t>
  </si>
  <si>
    <t>Proporción de hombres, mujeres y niños de todas las edades que viven en la pobreza, en todas sus dimensiones, con arreglo a las definiciones nacionales</t>
  </si>
  <si>
    <t>320700603</t>
  </si>
  <si>
    <t>Ecosistemas de importancia en mares y litorales en proceso de restauración</t>
  </si>
  <si>
    <t>Porcentaje de cuerpos de agua con reglamentación del uso de las aguas</t>
  </si>
  <si>
    <t>1.3.1</t>
  </si>
  <si>
    <t>Porcentaje de la población cubierta por niveles mínimos o sistemas de protección social, desglosado por sexo, y distinguiendo entre los niños, los desempleados, los ancianos, las personas con discapacidad, las mujeres embarazadas y los recién nacidos, las víctimas de accidentes de trabajo, los pobres y los grupos vulnerables</t>
  </si>
  <si>
    <t>320700604</t>
  </si>
  <si>
    <t>Playas marinas en proceso de restauración</t>
  </si>
  <si>
    <t>1.4.1</t>
  </si>
  <si>
    <t>Proporción de la población que vive en hogares con acceso a servicios básicos</t>
  </si>
  <si>
    <t>3202</t>
  </si>
  <si>
    <t>Conservación de la biodiversidad y sus servicios ecosistémicos</t>
  </si>
  <si>
    <t>3202016</t>
  </si>
  <si>
    <t>Servicio de erradicación de cultivos ilícitos</t>
  </si>
  <si>
    <t>320201600</t>
  </si>
  <si>
    <t>Áreas saneadas de cultivos de uso ilícito</t>
  </si>
  <si>
    <t>Porcentaje de Planes de Ordenación y Manejo de Cuencas (POMCAS), Planes de Manejo de Acuíferos (PMA) y Planes de Manejo de Microcuencas (PMM) en ejecución</t>
  </si>
  <si>
    <t>1.4.2</t>
  </si>
  <si>
    <t>Proporción de la población total adulta con derechos de tenencia segura sobre la tierra, con documentación legalmente reconocida y que percibe que sus derechos sobre la tierra son seguros, por sexo y tipo de tenencia</t>
  </si>
  <si>
    <t>3204</t>
  </si>
  <si>
    <t>Gestión de la información y el conocimiento ambiental</t>
  </si>
  <si>
    <t>3204013</t>
  </si>
  <si>
    <t>Servicio de modelamiento para la conservación de la biodiversidad</t>
  </si>
  <si>
    <t>320401305</t>
  </si>
  <si>
    <t xml:space="preserve">Áreas monitoreadas </t>
  </si>
  <si>
    <t>Porcentaje de entes territoriales asesorados en la incorporación, planificación y ejecución de acciones relacionadas con cambio climático en el marco de los instrumentos de planificación territorial</t>
  </si>
  <si>
    <t>1.5.1</t>
  </si>
  <si>
    <t>Número de muertos, desaparecidos, heridos, reubicados o evacuados debido a desastres por cada 100.000 personas</t>
  </si>
  <si>
    <t>3202008</t>
  </si>
  <si>
    <t>Servicio de administración y manejo de áreas protegidas</t>
  </si>
  <si>
    <t>320200800</t>
  </si>
  <si>
    <t xml:space="preserve">Áreas administradas </t>
  </si>
  <si>
    <t>1.5.2</t>
  </si>
  <si>
    <t>Pérdidas económicas directas por desastre en relación con el PIB mundial</t>
  </si>
  <si>
    <t>3202011</t>
  </si>
  <si>
    <t>Servicio de registro de áreas protegidas</t>
  </si>
  <si>
    <t>320201100</t>
  </si>
  <si>
    <t>Áreas protegidas registradas en el Registro Único Nacional de Áreas Protegidas</t>
  </si>
  <si>
    <t>1.5.3</t>
  </si>
  <si>
    <t>Número de países con estrategias nacionales y locales para la reducción del riesgo de desastres</t>
  </si>
  <si>
    <t>3202012</t>
  </si>
  <si>
    <t>Servicio de protección de ecosistemas</t>
  </si>
  <si>
    <t>320201200</t>
  </si>
  <si>
    <t>Áreas de ecosistemas protegidas</t>
  </si>
  <si>
    <t>1.a.1</t>
  </si>
  <si>
    <t>Porcentaje de recursos asignados por el gobierno directamente a programas de reducción de la pobreza</t>
  </si>
  <si>
    <t>3202005</t>
  </si>
  <si>
    <t>Servicio de restauración de ecosistemas</t>
  </si>
  <si>
    <t>320200500</t>
  </si>
  <si>
    <t>Áreas en proceso de restauración</t>
  </si>
  <si>
    <t>1.a.2</t>
  </si>
  <si>
    <t>Gastos en servicios esenciales (educación, salud y protección social) como porcentaje del gasto total del gobierno</t>
  </si>
  <si>
    <t>320200501</t>
  </si>
  <si>
    <t>Áreas en proceso restauración aisladas</t>
  </si>
  <si>
    <t>1.b.1</t>
  </si>
  <si>
    <t>Proporción del gasto recurrente y gasto de capital del gobierno que va a sectores que benefician de manera desproporcionada a las mujeres, los pobres y los grupos vulnerables</t>
  </si>
  <si>
    <t>320200502</t>
  </si>
  <si>
    <t>Áreas en proceso restauración en mantenimiento</t>
  </si>
  <si>
    <t>2 Hambre</t>
  </si>
  <si>
    <t>2.1.1</t>
  </si>
  <si>
    <t>Prevalencia de la subalimentación</t>
  </si>
  <si>
    <t>320200503</t>
  </si>
  <si>
    <t>Áreas en proceso de restauración con seguimiento</t>
  </si>
  <si>
    <t>2.1.2</t>
  </si>
  <si>
    <t>Prevalencia de la inseguridad alimentaria moderada o grave en la población, según la Escala de Experiencia de Inseguridad Alimentaria</t>
  </si>
  <si>
    <t>3202006</t>
  </si>
  <si>
    <t>Servicio de reforestación de ecosistemas</t>
  </si>
  <si>
    <t>320200600</t>
  </si>
  <si>
    <t>Plantaciones forestales realizadas</t>
  </si>
  <si>
    <t>2.2.1</t>
  </si>
  <si>
    <t>Prevalencia del retraso en el crecimiento (estatura para la edad, desviación típica &lt; -2 de la mediana de los patrones de crecimiento infantil de la Organización Mundial de la Salud (OMS)) entre los niños menores de 5 años</t>
  </si>
  <si>
    <t>320200601</t>
  </si>
  <si>
    <t>Plantaciones forestales aisladas</t>
  </si>
  <si>
    <t>Implementación de acciones en manejo integrado de zonas costeras</t>
  </si>
  <si>
    <t>2.2.2</t>
  </si>
  <si>
    <t>Prevalencia de la malnutrición (peso para la estatura, desviación típica &gt; +2 o &lt; -2 de la mediana de los patrones de crecimiento infantil de la OMS) entre los niños menores de 5 años, desglosada por tipo (emaciación y peso excesivo)</t>
  </si>
  <si>
    <t>320200602</t>
  </si>
  <si>
    <t>Plantaciones forestales mantenidas</t>
  </si>
  <si>
    <t>2.3.1</t>
  </si>
  <si>
    <t>Volumen de producción por unidad de trabajo según el tamaño de la empresa agropecuaria/pastoral/silvícola</t>
  </si>
  <si>
    <t>320200603</t>
  </si>
  <si>
    <t>Plantaciones forestales con seguimiento</t>
  </si>
  <si>
    <t>2.3.2</t>
  </si>
  <si>
    <t>Ingreso promedio de los productores de alimentos a pequeña escala, por sexo y condición indígena</t>
  </si>
  <si>
    <t>3202017</t>
  </si>
  <si>
    <t>Servicio apoyo financiero para la implementación de esquemas de pago por Servicio ambientales</t>
  </si>
  <si>
    <t>320201701</t>
  </si>
  <si>
    <t>Áreas con esquemas de Pago por Servicios Ambientales implementados</t>
  </si>
  <si>
    <t>2.4.1</t>
  </si>
  <si>
    <t>Porcentaje de la superficie agrícola cultivada siguiendo prácticas agrícolas sostenibles</t>
  </si>
  <si>
    <t>3202018</t>
  </si>
  <si>
    <t>Servicio declaración de áreas protegidas</t>
  </si>
  <si>
    <t>320201800</t>
  </si>
  <si>
    <t xml:space="preserve">Nuevas áreas declaradas protegidas </t>
  </si>
  <si>
    <t>2.5.1</t>
  </si>
  <si>
    <t>Número de recursos genéticos de plantas y animales para la alimentación y la agricultura garantizados ya sea en las instalaciones de conservación a mediano o largo plazo</t>
  </si>
  <si>
    <t>320201801</t>
  </si>
  <si>
    <t>Áreas protegidas ampliadas</t>
  </si>
  <si>
    <t>2.5.2</t>
  </si>
  <si>
    <t>Porcentaje de cultivos y razas locales y sus variedades silvestres, clasificados según su situación de riesgo, ausencia de riesgo o un nivel de riesgo de extinción desconocido</t>
  </si>
  <si>
    <t>3206</t>
  </si>
  <si>
    <t>Gestión del cambio climático para un desarrollo bajo en carbono y resiliente al clima</t>
  </si>
  <si>
    <t>3206013</t>
  </si>
  <si>
    <t>Servicio de rehabilitación de ecosistemas con especies forestales dendroenergeticas</t>
  </si>
  <si>
    <t>320601300</t>
  </si>
  <si>
    <t>Plantaciones forestales Dendroenergeticas establecidas</t>
  </si>
  <si>
    <t>2.a.1</t>
  </si>
  <si>
    <t>Índice de orientación agrícola para los gastos públicos</t>
  </si>
  <si>
    <t>3205</t>
  </si>
  <si>
    <t>Ordenamiento ambiental territorial</t>
  </si>
  <si>
    <t>3205018</t>
  </si>
  <si>
    <t>Obras para la prevención y control de movimientos en masa</t>
  </si>
  <si>
    <t>320501805</t>
  </si>
  <si>
    <t xml:space="preserve">Área sembrada con cobertura vegetal </t>
  </si>
  <si>
    <t>Porcentaje de Procesos Sancionatorios Resueltos</t>
  </si>
  <si>
    <t>2.a.2</t>
  </si>
  <si>
    <t>Flujos totales de la asistencia oficial al desarrollo para el sector agrícola (asistencia oficial para el desarrollo, además de otros flujos oficiales)</t>
  </si>
  <si>
    <t>3205019</t>
  </si>
  <si>
    <t>Obras para el control y reducción de la erosión</t>
  </si>
  <si>
    <t>320501903</t>
  </si>
  <si>
    <t>Área reforestada</t>
  </si>
  <si>
    <t>2.b.1</t>
  </si>
  <si>
    <t>Estimación de Ayuda al Productor</t>
  </si>
  <si>
    <t>3202037</t>
  </si>
  <si>
    <t>Servicio de recuperación de cuerpos de agua lénticos y lóticos</t>
  </si>
  <si>
    <t>320203700</t>
  </si>
  <si>
    <t xml:space="preserve">Extensión de cuerpos de agua recuperados </t>
  </si>
  <si>
    <t>2.b.2</t>
  </si>
  <si>
    <t>Subsidios a la exportación de productos agropecuarios</t>
  </si>
  <si>
    <t>3205020</t>
  </si>
  <si>
    <t>Obras para reducir el riesgo de avenidas torrenciales</t>
  </si>
  <si>
    <t>320502002</t>
  </si>
  <si>
    <t>Área sembrada</t>
  </si>
  <si>
    <t>Porcentaje de actualización y reporte de la información en el SIAC</t>
  </si>
  <si>
    <t>2.c</t>
  </si>
  <si>
    <t>Indicador de anomalías en los precios (de los alimentos)</t>
  </si>
  <si>
    <t>3202032</t>
  </si>
  <si>
    <t>Servicio de prevención, vigilancia y control de las áreas protegidas</t>
  </si>
  <si>
    <t>320203200</t>
  </si>
  <si>
    <t>Áreas cubiertas con jornadas de vigilancia</t>
  </si>
  <si>
    <t>3 Salud</t>
  </si>
  <si>
    <t>3.1.1</t>
  </si>
  <si>
    <t>Muertes maternas por cada 100.000 nacidos vivos</t>
  </si>
  <si>
    <t>3207012</t>
  </si>
  <si>
    <t>Gaviones construidos</t>
  </si>
  <si>
    <t>320701200</t>
  </si>
  <si>
    <t xml:space="preserve">Metros </t>
  </si>
  <si>
    <t>3.1.2</t>
  </si>
  <si>
    <t>Proporción de partos con asistencia de personal sanitario especializado</t>
  </si>
  <si>
    <t>3207013</t>
  </si>
  <si>
    <t>Diques construidos</t>
  </si>
  <si>
    <t>320701300</t>
  </si>
  <si>
    <t xml:space="preserve">Diques construidos </t>
  </si>
  <si>
    <t>3.2.1</t>
  </si>
  <si>
    <t>Tasa de mortalidad de niños menores de 5 años (muertes por cada 1.000 nacidos vivos)</t>
  </si>
  <si>
    <t>3207014</t>
  </si>
  <si>
    <t>Espolones construidos</t>
  </si>
  <si>
    <t>320701400</t>
  </si>
  <si>
    <t xml:space="preserve">Espolones construidos </t>
  </si>
  <si>
    <t>3.2.2</t>
  </si>
  <si>
    <t>Tasa de mortalidad neonatal (muertes por cada 1.000 nacidos vivos).</t>
  </si>
  <si>
    <t>3207015</t>
  </si>
  <si>
    <t>Tajamares construidos</t>
  </si>
  <si>
    <t>320701500</t>
  </si>
  <si>
    <t>3.3.1</t>
  </si>
  <si>
    <t>Número de nuevas infecciones por el VIH por cada 1.000 habitantes no infectados (por grupo de edad, sexo y sectores clave de la población)</t>
  </si>
  <si>
    <t>3205009</t>
  </si>
  <si>
    <t>Barreras rompe vientos recuperadas</t>
  </si>
  <si>
    <t>320500900</t>
  </si>
  <si>
    <t>Barreras rompe vientos</t>
  </si>
  <si>
    <t>3.3.2</t>
  </si>
  <si>
    <t>Incidencia de la tuberculosis por cada 1.000 personas al año</t>
  </si>
  <si>
    <t>3203</t>
  </si>
  <si>
    <t>Gestión integral del recurso hídrico</t>
  </si>
  <si>
    <t>3203044</t>
  </si>
  <si>
    <t>Servicio de delimitación de rondas hídricas.</t>
  </si>
  <si>
    <t>320304400</t>
  </si>
  <si>
    <t>Rondas hídricas delimitadas.</t>
  </si>
  <si>
    <t>3.3.3</t>
  </si>
  <si>
    <t>Casos incidentes de malaria por cada 1.000 personas al año</t>
  </si>
  <si>
    <t>320304401</t>
  </si>
  <si>
    <t>Mapas con delimitación de rondas hídricas.</t>
  </si>
  <si>
    <t>3.3.4</t>
  </si>
  <si>
    <t>Número de nuevas infecciones de la hepatitis B por cada 100.000 habitantes en un año determinado</t>
  </si>
  <si>
    <t>320304402</t>
  </si>
  <si>
    <t>Documento con la definición de usos del suelo en las rondas hídricas.</t>
  </si>
  <si>
    <t>3.3.5</t>
  </si>
  <si>
    <t>Número de personas que requieren intervenciones contra enfermedades tropicales desatendidas</t>
  </si>
  <si>
    <t>320502001</t>
  </si>
  <si>
    <t xml:space="preserve"> Sección hidraulica conformada</t>
  </si>
  <si>
    <t>3.4.1</t>
  </si>
  <si>
    <t>Mortalidad de las enfermedades cardiovasculares, el cáncer, la diabetes y las enfermedades respiratorias crónicas</t>
  </si>
  <si>
    <t>320502003</t>
  </si>
  <si>
    <t>3.4.2</t>
  </si>
  <si>
    <t>Tasa de mortalidad por suicidio</t>
  </si>
  <si>
    <t>3203047</t>
  </si>
  <si>
    <t>Obras y medidas de adecuación hidráulica.</t>
  </si>
  <si>
    <t>320304700</t>
  </si>
  <si>
    <t>Obras hidráulicas construidas.</t>
  </si>
  <si>
    <t>3.5.1</t>
  </si>
  <si>
    <t>Cobertura de las intervenciones de tratamiento (farmacológico, psicosocial y servicios de rehabilitación y postratamiento) por trastornos de uso indebido de drogas</t>
  </si>
  <si>
    <t>320501902</t>
  </si>
  <si>
    <t>Extensión de obras para el control y reducción de la erosión construidas</t>
  </si>
  <si>
    <t>3.5.2</t>
  </si>
  <si>
    <t>Consumo nocivo de alcohol, definido según el contexto nacional como el consumo per cápita de alcohol (15 años y mayores) en un año civil en litros de alcohol puro</t>
  </si>
  <si>
    <t>320501900</t>
  </si>
  <si>
    <t xml:space="preserve">Área intervenida </t>
  </si>
  <si>
    <t>Metros cuadrados</t>
  </si>
  <si>
    <t>3.6.1</t>
  </si>
  <si>
    <t>Número de muertes en accidentes fatales de tráfico en un plazo de 30 días, por cada 100.000 habitantes (normalizado por edad)</t>
  </si>
  <si>
    <t>320501802</t>
  </si>
  <si>
    <t>Extensión de obras de para estabilización de taludes construidas</t>
  </si>
  <si>
    <t>3.7.1</t>
  </si>
  <si>
    <t>Porcentaje de mujeres en edad de procrear (de 15 a 49 años de edad) que practican la planificación familiar con métodos modernos</t>
  </si>
  <si>
    <t>320501800</t>
  </si>
  <si>
    <t>3.7.2</t>
  </si>
  <si>
    <t>Tasa de natalidad entre las adolescentes (de 10 a 14 años; de 15 a 19 años) por cada 1.000 mujeres de ese grupo de edad</t>
  </si>
  <si>
    <t>3203043</t>
  </si>
  <si>
    <t>Obras de recarga artificial de acuíferos</t>
  </si>
  <si>
    <t>320304301</t>
  </si>
  <si>
    <t xml:space="preserve">Extensión de las obras de recarga de acuíferos construidas </t>
  </si>
  <si>
    <t>3.8.1</t>
  </si>
  <si>
    <t>Cobertura de las intervenciones con trazadores (por ejemplo, inmunización completa de los niños, terapia antirretroviral, tratamiento de la tuberculosis, tratamiento de la hipertensión, parto a cargo de personal sanitario especializado, etc.)</t>
  </si>
  <si>
    <t>3299</t>
  </si>
  <si>
    <t>Fortalecimiento de la gestión y dirección del Sector Ambiente y Desarrollo Sostenible</t>
  </si>
  <si>
    <t>3299061</t>
  </si>
  <si>
    <t>Sede construida y dotada</t>
  </si>
  <si>
    <t>329906101</t>
  </si>
  <si>
    <t>Área construida</t>
  </si>
  <si>
    <t>3.8.2</t>
  </si>
  <si>
    <t>Número de personas cubiertas por el seguro de salud o un sistema de salud pública por cada 1000 habitantes</t>
  </si>
  <si>
    <t>3299009</t>
  </si>
  <si>
    <t>Sedes construidas</t>
  </si>
  <si>
    <t>329900901</t>
  </si>
  <si>
    <t>3.9.1</t>
  </si>
  <si>
    <t>Tasa de mortalidad atribuida a la contaminación atmosférica en los hogares y el ambiente</t>
  </si>
  <si>
    <t>3299010</t>
  </si>
  <si>
    <t>Sedes ampliadas</t>
  </si>
  <si>
    <t>329901001</t>
  </si>
  <si>
    <t>3.9.2</t>
  </si>
  <si>
    <t>Tasa de mortalidad atribuida a la insalubridad del agua, el saneamiento inseguro y la falta de higiene</t>
  </si>
  <si>
    <t>3202039</t>
  </si>
  <si>
    <t>Servicio de dragado</t>
  </si>
  <si>
    <t>320203900</t>
  </si>
  <si>
    <t>Dragado realizado</t>
  </si>
  <si>
    <t>Metros cúbicos</t>
  </si>
  <si>
    <t>3.9.3</t>
  </si>
  <si>
    <t>Tasa de mortalidad atribuida a la intoxicación no intencional</t>
  </si>
  <si>
    <t>320203707</t>
  </si>
  <si>
    <t>Material vegetal retirado</t>
  </si>
  <si>
    <t>3.a.1</t>
  </si>
  <si>
    <t>Prevalencia normalizada para la edad del consumo actual de tabaco entre las personas de 15 o más años de edad</t>
  </si>
  <si>
    <t>3203046</t>
  </si>
  <si>
    <t>Servicio de dragado.</t>
  </si>
  <si>
    <t>320304600</t>
  </si>
  <si>
    <t>Dragado realizado.</t>
  </si>
  <si>
    <t>3.b.1</t>
  </si>
  <si>
    <t>Proporción de la población con acceso sostenible a medicamentos y vacunas esenciales a precios asequibles</t>
  </si>
  <si>
    <t>320304601</t>
  </si>
  <si>
    <t xml:space="preserve">Material de dragado dispuesto. </t>
  </si>
  <si>
    <t>3.b.2</t>
  </si>
  <si>
    <t>Total de la asistencia oficial para el desarrollo neta destinada a los sectores de la investigación médica y la salud básica</t>
  </si>
  <si>
    <t>320304702</t>
  </si>
  <si>
    <t>Extensión de obras de adecuación hidráulica</t>
  </si>
  <si>
    <t>3.c.1</t>
  </si>
  <si>
    <t>Densidad y distribución de los trabajadores sanitarios</t>
  </si>
  <si>
    <t>320501803</t>
  </si>
  <si>
    <t>Extensión de obras para estabilización de taludes construidas</t>
  </si>
  <si>
    <t>3.d.1</t>
  </si>
  <si>
    <t>Reglamento Sanitario Internacional de capacidad y preparación para emergencias de salud (RSI)</t>
  </si>
  <si>
    <t>320203705</t>
  </si>
  <si>
    <t>Sedimentos removidos</t>
  </si>
  <si>
    <t>4 Educación</t>
  </si>
  <si>
    <t>4.1.1</t>
  </si>
  <si>
    <t>Porcentaje de niños/jóvenes: a) en los grados 2/3; b) al final de la enseñanza primaria; y c) al final de la enseñanza secundaria inferior, que han alcanzado al menos un nivel mínimo de competencia en: i) lectura y ii) matemáticas. Desglose: por sexo, ubicación, recursos económicos (y otras características,</t>
  </si>
  <si>
    <t>3299064</t>
  </si>
  <si>
    <t>Documento para la planeación estratégica en TI</t>
  </si>
  <si>
    <t>329906400</t>
  </si>
  <si>
    <t xml:space="preserve">Documentos para la planeación estratégica en TI </t>
  </si>
  <si>
    <t>4.2.1</t>
  </si>
  <si>
    <t>Porcentaje de niños menores de 5 años cuyo desarrollo se encuentra bien encauzado en cuanto a la salud, el aprendizaje y el bienestar psicosocial.Desglose: por sexo, ubicación, recursos económicos (y otras características, donde se disponga de datos)</t>
  </si>
  <si>
    <t>3204054</t>
  </si>
  <si>
    <t>Documentos de política para la gestión de  la información y el conocimiento  ambiental  </t>
  </si>
  <si>
    <t>320405400</t>
  </si>
  <si>
    <t>Documentos de Política elaborados</t>
  </si>
  <si>
    <t>4.2.2</t>
  </si>
  <si>
    <t>Tasa de participación en la enseñanza organizada (un año antes de la edad oficial de ingreso en la enseñanza primaria)</t>
  </si>
  <si>
    <t>3204055</t>
  </si>
  <si>
    <t>Servicio de información para la gestión del conocimiento  ambiental implementado </t>
  </si>
  <si>
    <t>320405500</t>
  </si>
  <si>
    <t>Sistemas de información implementados</t>
  </si>
  <si>
    <t>4.3.1</t>
  </si>
  <si>
    <t>Tasa de participación de los jóvenes y adultos en la enseñanza académica y no académica, y en la capacitación en los últimos 12 meses</t>
  </si>
  <si>
    <t>3204056</t>
  </si>
  <si>
    <t>Servicios tecnológicos para el sistema de información ambiental </t>
  </si>
  <si>
    <t>320405600</t>
  </si>
  <si>
    <t>Instrumentos tecnológicos implementados </t>
  </si>
  <si>
    <t>4.4.1</t>
  </si>
  <si>
    <t>Porcentaje de jóvenes y adultos con conocimientos de tecnología de la información y las comunicaciones (TIC) por tipo de conocimiento técnico</t>
  </si>
  <si>
    <t>3205022</t>
  </si>
  <si>
    <t>Servicios de asistencia técnica en planificación y gestión ambiental.</t>
  </si>
  <si>
    <t>320502200</t>
  </si>
  <si>
    <t>Entidades asistidas técnicamente</t>
  </si>
  <si>
    <t>4.5.1</t>
  </si>
  <si>
    <t>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esta lista que puedan desglosarse</t>
  </si>
  <si>
    <t>3207018</t>
  </si>
  <si>
    <t>Servicio de educación informal en el marco de la conservación de la biodiversidad, el manejo y uso sostenible de los ecosistemas marino-costeros</t>
  </si>
  <si>
    <t>320701800</t>
  </si>
  <si>
    <t>Personas capacitadas</t>
  </si>
  <si>
    <t>4.6.1</t>
  </si>
  <si>
    <t>Porcentaje de población en un grupo de edad determinado que alcanza por lo menos un nivel fijo de competencia funcional en a) alfabetización y b) aritmética elemental. Desglose: por sexo, ubicación, recursos económicos (y otras características, donde se disponga de datos)</t>
  </si>
  <si>
    <t>320701801</t>
  </si>
  <si>
    <t>Talleres realizados</t>
  </si>
  <si>
    <t>4.7.1</t>
  </si>
  <si>
    <t>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</si>
  <si>
    <t>320701802</t>
  </si>
  <si>
    <t>Capacitaciones relizadas</t>
  </si>
  <si>
    <t>4.a.1</t>
  </si>
  <si>
    <t>3201</t>
  </si>
  <si>
    <t>Fortalecimiento del desempeño ambiental de los sectores productivos</t>
  </si>
  <si>
    <t>3201023</t>
  </si>
  <si>
    <t>Servicio de apoyo financiero para proyectos de inversión ambiental</t>
  </si>
  <si>
    <t>320102300</t>
  </si>
  <si>
    <t>Proyectos apoyados</t>
  </si>
  <si>
    <t>4.b.1</t>
  </si>
  <si>
    <t>Volumen de la asistencia oficial para el desarrollo destinada a becas por sector y por tipo de estudio</t>
  </si>
  <si>
    <t>3201024</t>
  </si>
  <si>
    <t>Servicio de apoyo financiero a las entidades del sector ambiental en el marco de la compensación ambiental</t>
  </si>
  <si>
    <t>320102400</t>
  </si>
  <si>
    <t xml:space="preserve">Entidades apoyadas </t>
  </si>
  <si>
    <t>4.c.1</t>
  </si>
  <si>
    <t>Porcentaje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determinado.Desglose: por sexo (y otras características, donde se disponga de datos)</t>
  </si>
  <si>
    <t>3202040</t>
  </si>
  <si>
    <t>Servicio de asistencia técnica para la protección de la fauna y flora silvestre</t>
  </si>
  <si>
    <t>320204000</t>
  </si>
  <si>
    <t>Entidades asistidas</t>
  </si>
  <si>
    <t>5 Género</t>
  </si>
  <si>
    <t>5.1.1</t>
  </si>
  <si>
    <t>Determinar si existen o no marcos jurídicos para promover, hacer cumplir y supervisar la igualdad y la no discriminación por motivos de sexo</t>
  </si>
  <si>
    <t>3203014</t>
  </si>
  <si>
    <t>Estaciones hidrológicas construidas</t>
  </si>
  <si>
    <t>320301400</t>
  </si>
  <si>
    <t>5.2.1</t>
  </si>
  <si>
    <t>Proporción de mujeres y niñas de 15 años de edad o más que han sufrido en los 12 últimos meses violencia física, sexual o psicológica infligida por un compañero íntimo actual o anterior, por la forma de violencia y por grupo de edad</t>
  </si>
  <si>
    <t>320301401</t>
  </si>
  <si>
    <t>Estaciones hidrológicas construidas en operación</t>
  </si>
  <si>
    <t>5.2.2</t>
  </si>
  <si>
    <t>Proporción de mujeres y niñas de 15 años de edad o más que han sufrido en los últimos 12 meses violencia sexual infligida por otra persona que no sea un compañero íntimo, por grupo de edad y lugar del hecho</t>
  </si>
  <si>
    <t>3203015</t>
  </si>
  <si>
    <t>Estaciones hidrológicas mejoradas</t>
  </si>
  <si>
    <t>320301500</t>
  </si>
  <si>
    <t xml:space="preserve">Estaciones hidrológicas mejoradas </t>
  </si>
  <si>
    <t>5.3.1</t>
  </si>
  <si>
    <t>Porcentaje de mujeres de entre 20 y 24 años que estaban casadas o mantenían una unión estable antes de cumplir los 15 años y antes de cumplir los 18 años</t>
  </si>
  <si>
    <t>320301501</t>
  </si>
  <si>
    <t>Estaciones hidrológicas mejoradas en operación</t>
  </si>
  <si>
    <t>5.3.2</t>
  </si>
  <si>
    <t>Porcentaje de niñas y mujeres de entre 15 y 49 años que han sufrido mutilación/ablación genital, por grupo de edad</t>
  </si>
  <si>
    <t>3203016</t>
  </si>
  <si>
    <t>Estaciones meteorológicas construidas</t>
  </si>
  <si>
    <t>320301600</t>
  </si>
  <si>
    <t xml:space="preserve">Estaciones meteorológicas construidas </t>
  </si>
  <si>
    <t>5.4.1</t>
  </si>
  <si>
    <t>Porcentaje de tiempo dedicado a quehaceres domésticos y cuidados no remunerados, por sexo, grupo de edad y ubicación</t>
  </si>
  <si>
    <t>320301601</t>
  </si>
  <si>
    <t>Estaciones meteorológicas en operación</t>
  </si>
  <si>
    <t>5.5.1</t>
  </si>
  <si>
    <t>Proporción de escaños ocupados por mujeres en los parlamentos nacionales y los gobiernos locales</t>
  </si>
  <si>
    <t>3203017</t>
  </si>
  <si>
    <t>Estaciones meteorológicas mejoradas</t>
  </si>
  <si>
    <t>320301700</t>
  </si>
  <si>
    <t xml:space="preserve">Estaciones meteorológicas mejoradas </t>
  </si>
  <si>
    <t>5.5.2</t>
  </si>
  <si>
    <t>Proporción de mujeres en cargos directivos</t>
  </si>
  <si>
    <t>320301701</t>
  </si>
  <si>
    <t>Estaciones meteorológicas mejoradas en operación</t>
  </si>
  <si>
    <t>5.6.1</t>
  </si>
  <si>
    <t>Proporción de mujeres de 15 a 49 años de edad que toman sus propias decisiones informadas con respecto a las relaciones sexuales, el uso de anticonceptivos y la atención de la salud reproductiva</t>
  </si>
  <si>
    <t>3203018</t>
  </si>
  <si>
    <t>Estaciones de monitoreo de agua subterránea construidas</t>
  </si>
  <si>
    <t>320301800</t>
  </si>
  <si>
    <t>5.6.2</t>
  </si>
  <si>
    <t>Número de países con leyes y reglamentos que garantizan a las mujeres de 15 a 49 años de edad el acceso a servicios de salud sexual y reproductiva y a información y educación en la materia</t>
  </si>
  <si>
    <t>3203002</t>
  </si>
  <si>
    <t>Documentos de planeación para la gestión integral del recurso hídrico</t>
  </si>
  <si>
    <t>320300204</t>
  </si>
  <si>
    <t>Documentos de la fase de prospectiva y zonificación del plan de ordenación y manejo ambiental de cuenca hidrográfica elaborados</t>
  </si>
  <si>
    <t>5.a.1</t>
  </si>
  <si>
    <t>a) Porcentaje de la población con derechos de propiedad o derechos seguros sobre las tierras agrícolas (entre la población agrícola total), por sexo; y b) proporción de mujeres entre los propietarios de tierras agrícolas, o titulares de derechos sobre</t>
  </si>
  <si>
    <t>320300205</t>
  </si>
  <si>
    <t>Documentos de la fase de formulación del plan de ordenación y manejo ambiental de cuenca hidrográfica elaborados</t>
  </si>
  <si>
    <t>5.a.2</t>
  </si>
  <si>
    <t>Porcentaje de países en que el ordenamiento jurídico (incluido el derecho consuetudinario) garantiza la igualdad de derechos de la mujer a la propiedad y/o el control de la tierra</t>
  </si>
  <si>
    <t>320300206</t>
  </si>
  <si>
    <t>Documentos con el componente programático  del plan de ordenación y manejo ambiental de cuenca hidrográfica elaborados</t>
  </si>
  <si>
    <t>5.b.1</t>
  </si>
  <si>
    <t>Proporción de personas que utilizan teléfonos móviles, por sexo</t>
  </si>
  <si>
    <t>320300207</t>
  </si>
  <si>
    <t>Documentos de planeación del plan de ordenación y manejo ambiental de cuenca hidrográfica elaborados</t>
  </si>
  <si>
    <t>5.c.1</t>
  </si>
  <si>
    <t>Porcentaje de países que cuentan con sistemas para dar seguimiento a la igualdad de género y el empoderamiento de la mujer y asignar fondos públicos para ese fin</t>
  </si>
  <si>
    <t>320300208</t>
  </si>
  <si>
    <t>Documentos de la fase de aprestamiento del Plan de manejo ambiental de acuífero elaborados</t>
  </si>
  <si>
    <t>6 Agua</t>
  </si>
  <si>
    <t>6.1.1</t>
  </si>
  <si>
    <t>Porcentaje de la población que dispone de servicios de suministro de agua potable gestionados de manera segura</t>
  </si>
  <si>
    <t>320300209</t>
  </si>
  <si>
    <t>Documentos de la fase de diagnóstico del Plan de manejo ambiental de acuífero elaborados</t>
  </si>
  <si>
    <t>6.2.1</t>
  </si>
  <si>
    <t>Porcentaje de la población que utiliza servicios de saneamiento gestionados de manera segura, incluida una instalación para lavarse las manos con agua y jabón</t>
  </si>
  <si>
    <t>320300210</t>
  </si>
  <si>
    <t>Documentos con plan de manejo ambiental de acuíferos formulados</t>
  </si>
  <si>
    <t>6.3.1</t>
  </si>
  <si>
    <t>Porcentaje de aguas residuales tratadas de manera segura</t>
  </si>
  <si>
    <t>320300211</t>
  </si>
  <si>
    <t>Documento con plan de manejo de microcuencas formulados</t>
  </si>
  <si>
    <t>6.3.2</t>
  </si>
  <si>
    <t>Porcentaje de masas de agua de buena calidad</t>
  </si>
  <si>
    <t>320300212</t>
  </si>
  <si>
    <t>Documentos de los planes estratégicos de macrocuencas elaborados</t>
  </si>
  <si>
    <t>6.4.1</t>
  </si>
  <si>
    <t>Cambio en la eficiencia del uso del agua con el tiempo</t>
  </si>
  <si>
    <t>320300213</t>
  </si>
  <si>
    <t>Documento con plan ordenamiento del recurso hídrico formulados</t>
  </si>
  <si>
    <t>6.4.2</t>
  </si>
  <si>
    <t>Nivel de estrés hídrico: extracción de agua dulce como proporción de los recursos de agua dulce disponibles</t>
  </si>
  <si>
    <t>320300214</t>
  </si>
  <si>
    <t>Cuerpos de agua con plan de ordenamiento del recurso hídrico formulados</t>
  </si>
  <si>
    <t>6.5.1</t>
  </si>
  <si>
    <t>Grado de aplicación de la ordenación integrada de los recursos hídricos (0-100)</t>
  </si>
  <si>
    <t>320300215</t>
  </si>
  <si>
    <t>Documentos de planeación para el ordenamiento del recurso hídrico formulados</t>
  </si>
  <si>
    <t>6.5.2</t>
  </si>
  <si>
    <t>Proporción de la superficie de la cuenca transfronteriza con arreglos operacionales para cooperación relacionada con el agua</t>
  </si>
  <si>
    <t>320300216</t>
  </si>
  <si>
    <t>Documentos de planeación para el ordenamiento del recurso hídrico en formulación</t>
  </si>
  <si>
    <t>6.6.1</t>
  </si>
  <si>
    <t>Porcentaje del cambio en la extensión de los ecosistemas relacionados con el agua a lo largo del tiempo</t>
  </si>
  <si>
    <t>320300200</t>
  </si>
  <si>
    <t>Documentos de planeación realizados</t>
  </si>
  <si>
    <t>6.a.1</t>
  </si>
  <si>
    <t>Volumen de la asistencia oficial para el desarrollo destinada al agua y el saneamiento que forma parte de un plan de gastos coordinados del gobierno</t>
  </si>
  <si>
    <t>320300201</t>
  </si>
  <si>
    <t>Documentos de planeación para la ordenación y manejo ambiental de cuenca hidrográfica adoptados</t>
  </si>
  <si>
    <t>6.b.1</t>
  </si>
  <si>
    <t>Porcentaje de dependencias administrativas locales con políticas y procedimientos operacionales establecidos para la participación de las comunidades locales en la ordenación del agua y el saneamiento</t>
  </si>
  <si>
    <t>320300202</t>
  </si>
  <si>
    <t>Documentos de la fase de aprestamiento del plan de ordenación y manejo ambiental de cuenca hidrográfica elaborados</t>
  </si>
  <si>
    <t>7 Energía</t>
  </si>
  <si>
    <t>7.1.1</t>
  </si>
  <si>
    <t>Porcentaje de la población que tiene acceso a la electricidad</t>
  </si>
  <si>
    <t>320300203</t>
  </si>
  <si>
    <t>Documentos de la fase diagnóstico del plan de ordenación y manejo ambiental de cuenca hidrográfica elaborados</t>
  </si>
  <si>
    <t>7.1.2</t>
  </si>
  <si>
    <t>Porcentaje de la población cuya fuente primaria de energía consiste en combustibles y tecnología limpios</t>
  </si>
  <si>
    <t>3203003</t>
  </si>
  <si>
    <t>Documentos de política para la gestión integral del recurso hídrico</t>
  </si>
  <si>
    <t>320300300</t>
  </si>
  <si>
    <t>Documentos de política realizados</t>
  </si>
  <si>
    <t>7.2.1</t>
  </si>
  <si>
    <t>Proporción de la energía renovable en el consumo final total de energía</t>
  </si>
  <si>
    <t>320300301</t>
  </si>
  <si>
    <t xml:space="preserve">Documentos de política relacionados con la calidad, uso y planificación del recurso hídrico  formulados </t>
  </si>
  <si>
    <t>7.3.1</t>
  </si>
  <si>
    <t>Intensidad energética medida en función de la energía primaria y el producto interno bruto (PIB)</t>
  </si>
  <si>
    <t>320300302</t>
  </si>
  <si>
    <t xml:space="preserve">Documentos de política relacionados con la calidad, uso y planificación del recurso hídrico adoptados </t>
  </si>
  <si>
    <t>7.a.1</t>
  </si>
  <si>
    <t>Suma en dólares de los Estados Unidos movilizada por año a partir de 2020 como parte del compromiso de los 100.000 millones de dólares</t>
  </si>
  <si>
    <t>3203004</t>
  </si>
  <si>
    <t>Documentos normativos para la gestión integral del recurso hídrico</t>
  </si>
  <si>
    <t>320300400</t>
  </si>
  <si>
    <t>Resoluciones relacionadas con calidad, uso y planificación del recurso hídrico expedidas</t>
  </si>
  <si>
    <t>7.b.1</t>
  </si>
  <si>
    <t>Inversiones en eficiencia energética como porcentaje del PIB y el importe de la inversión extranjera directa en la transferencia financiera para la infraestructura y la tecnología a los servicios de desarrollo sostenible</t>
  </si>
  <si>
    <t>3203005</t>
  </si>
  <si>
    <t>Documentos de estudios técnicos regionales sobre recurso hídrico</t>
  </si>
  <si>
    <t>320300500</t>
  </si>
  <si>
    <t xml:space="preserve">Documentos de estudios técnicos realizados </t>
  </si>
  <si>
    <t>8 Trabajo</t>
  </si>
  <si>
    <t>8.1.1</t>
  </si>
  <si>
    <t>Tasa de crecimiento anual del PIB real per cápita</t>
  </si>
  <si>
    <t>320300501</t>
  </si>
  <si>
    <t>Documentos de estudios técnicos con determinación de objetivos de calidad para cuerpos de agua adoptados</t>
  </si>
  <si>
    <t>8.2.1</t>
  </si>
  <si>
    <t>Tasa de crecimiento anual del PIB real por persona empleada</t>
  </si>
  <si>
    <t>320300502</t>
  </si>
  <si>
    <t xml:space="preserve">Documentos de estudios técnicos  con determinación de metas de reducción de carga contaminante para cuerpos de agua publicados </t>
  </si>
  <si>
    <t>8.3.1</t>
  </si>
  <si>
    <t>Proporción del empleo informal en el empleo no agrícola, por sexo</t>
  </si>
  <si>
    <t>320300503</t>
  </si>
  <si>
    <t xml:space="preserve">Documentos de estudios técnicos con información consolidada de demanda de agua en cuerpos de agua publicados </t>
  </si>
  <si>
    <t>8.4.1</t>
  </si>
  <si>
    <t>Huella material, Huella material percápita y por PIB</t>
  </si>
  <si>
    <t>320300504</t>
  </si>
  <si>
    <t>Documentos de estudios técnicos con los resultados de la implementación del plan de ordenamiento del recurso hídrico publicados</t>
  </si>
  <si>
    <t>8.4.2</t>
  </si>
  <si>
    <t>Consumo de materiales domésticos, percápita y por PIB</t>
  </si>
  <si>
    <t>320300505</t>
  </si>
  <si>
    <t>Documentos de estudios técnicos de la evaluación Regional del Agua realizados</t>
  </si>
  <si>
    <t>8.5.1</t>
  </si>
  <si>
    <t>Ingreso medio por hora de mujeres y hombres empleados, por ocupación, grupo de edad y personas con discapacidad</t>
  </si>
  <si>
    <t>3203006</t>
  </si>
  <si>
    <t>Servicio de asistencia técnica relacionado con calidad, uso y planificación del recurso hídrico</t>
  </si>
  <si>
    <t>320300600</t>
  </si>
  <si>
    <t xml:space="preserve">Talleres realizados </t>
  </si>
  <si>
    <t>8.5.2</t>
  </si>
  <si>
    <t>Tasa de desempleo, por sexo, grupo de edad y personas con discapacidad</t>
  </si>
  <si>
    <t>3203008</t>
  </si>
  <si>
    <t>Servicio de monitoreo hidrológico</t>
  </si>
  <si>
    <t>320300800</t>
  </si>
  <si>
    <t>Visitas de monitoreo del recurso hídrico</t>
  </si>
  <si>
    <t>8.6.1</t>
  </si>
  <si>
    <t>Porcentaje de jóvenes (15 a 24 años) que no estudian, no tienen empleo ni reciben capacitación</t>
  </si>
  <si>
    <t>320300801</t>
  </si>
  <si>
    <t xml:space="preserve">Inventario de puntos de agua subterránea </t>
  </si>
  <si>
    <t>8.7.1</t>
  </si>
  <si>
    <t>Porcentaje y número de niños de entre 5 y 17 años que realizan trabajo infantil, por sexo y grupo de edad</t>
  </si>
  <si>
    <t>320300802</t>
  </si>
  <si>
    <t>Documentos con Informes de visitas de monitoreo realizados</t>
  </si>
  <si>
    <t>8.8.1</t>
  </si>
  <si>
    <t>Tasas de frecuencia de lesiones ocupacionales mortales y no mortales, por sexo y situación migratoria</t>
  </si>
  <si>
    <t>3203009</t>
  </si>
  <si>
    <t>Servicio de caracterización de la calidad del agua</t>
  </si>
  <si>
    <t>320300900</t>
  </si>
  <si>
    <t>Documento con análisis de la calidad del recurso hídrico</t>
  </si>
  <si>
    <t>8.8.2</t>
  </si>
  <si>
    <t>Aumento en el cumplimiento nacional de los derechos laborales (libertad de asociación y negociación colectiva) sobre la base de fuentes textuales de la OIT y la legislación nacional, por sexo y la condición de migrante</t>
  </si>
  <si>
    <t>320300901</t>
  </si>
  <si>
    <t>Parámetros físico químicos en cuerpos de agua analizados</t>
  </si>
  <si>
    <t>8.9.1</t>
  </si>
  <si>
    <t>Proporción directa del turismo en el PIB (como porcentaje del PIB total y en la tasa de crecimiento);</t>
  </si>
  <si>
    <t>320300902</t>
  </si>
  <si>
    <t>Parámetros físico químicos en vertimientos analizados</t>
  </si>
  <si>
    <t>8.9.2</t>
  </si>
  <si>
    <t>número de empleos en las industrias del turismo (como porcentaje del número total de puestos de trabajo y la tasa de crecimiento del empleo, por sexo)</t>
  </si>
  <si>
    <t>320300903</t>
  </si>
  <si>
    <t xml:space="preserve">Puntos de monitoreo de parámetros de calidad de agua in situ </t>
  </si>
  <si>
    <t>8.10.1</t>
  </si>
  <si>
    <t>Número de sucursales de bancos comerciales y cajeros automáticos por cada 100.000 adultos</t>
  </si>
  <si>
    <t>3203010</t>
  </si>
  <si>
    <t>Servicio de modelación hidráulica</t>
  </si>
  <si>
    <t>320301000</t>
  </si>
  <si>
    <t>Modelos hidráulicos implementados</t>
  </si>
  <si>
    <t>8.10.2</t>
  </si>
  <si>
    <t>Porcentaje de adultos (de 15 años o más) con una cuenta en un banco u otra institución financiera o con un proveedor móvil de servicios monetarios</t>
  </si>
  <si>
    <t>3203011</t>
  </si>
  <si>
    <t>Servicio de modelación hidrológica</t>
  </si>
  <si>
    <t>320301100</t>
  </si>
  <si>
    <t>Modelos hidrológicos implementados</t>
  </si>
  <si>
    <t>8.a.1</t>
  </si>
  <si>
    <t>Ayuda para los compromisos y desembolsos comerciales</t>
  </si>
  <si>
    <t>3203012</t>
  </si>
  <si>
    <t>Servicio de modelación de calidad del agua y de sedimentos</t>
  </si>
  <si>
    <t>320301200</t>
  </si>
  <si>
    <t>Modelos de calidad del agua y de sedimentos implementados</t>
  </si>
  <si>
    <t>8.b.1</t>
  </si>
  <si>
    <t>Gasto total de fondos públicos en programas de protección social y de empleo como porcentaje de los presupuestos nacionales y del PIB</t>
  </si>
  <si>
    <t>3205006</t>
  </si>
  <si>
    <t>Servicio de divulgación y socialización ambiental en el marco del ordenamiento ambiental territorial</t>
  </si>
  <si>
    <t>320500600</t>
  </si>
  <si>
    <t>Campañas realizadas</t>
  </si>
  <si>
    <t>9 Infraestructura</t>
  </si>
  <si>
    <t>9.1.1</t>
  </si>
  <si>
    <t>Proporción de la población rural que vive a menos de 2 km de una carretera transitable todo el año</t>
  </si>
  <si>
    <t>3205007</t>
  </si>
  <si>
    <t>Servicio de generación de alertas tempranas para la gestión del riesgo de desastres</t>
  </si>
  <si>
    <t>320500700</t>
  </si>
  <si>
    <t>Sistemas de alertas tempranas para la gestión del riesgo de desastres diseñados</t>
  </si>
  <si>
    <t>9.1.2</t>
  </si>
  <si>
    <t>Volumen de transporte de pasajeros y carga, por medio de transporte</t>
  </si>
  <si>
    <t>320500701</t>
  </si>
  <si>
    <t>Sistemas de alertas tempranas para la gestión del riesgo de desastres implementados</t>
  </si>
  <si>
    <t>9.2.1</t>
  </si>
  <si>
    <t>Valor agregado por manufactura como porcentaje del PIB y per cápita</t>
  </si>
  <si>
    <t>320500702</t>
  </si>
  <si>
    <t>Sistemas de alertas tempranas para la gestión del riesgo de desastres fortalecidos</t>
  </si>
  <si>
    <t>9.2.2</t>
  </si>
  <si>
    <t>Empleo en la manufactura como porcentaje del empleo total</t>
  </si>
  <si>
    <t>3202013</t>
  </si>
  <si>
    <t>Servicio de autorización de comercio internacional de especies amenazadas de fauna y flora silvestres</t>
  </si>
  <si>
    <t>320201300</t>
  </si>
  <si>
    <t>Documentos de autorización sobre Comercio Internacional de Especies Amenazadas de Fauna y Flora Silvestres elaborados</t>
  </si>
  <si>
    <t>9.3.1</t>
  </si>
  <si>
    <t>Porcentaje correspondiente a las industrias a pequeña escala del valor agregado total del sector</t>
  </si>
  <si>
    <t>3202014</t>
  </si>
  <si>
    <t>Servicio de educación informal en el marco de la conservación de la biodiversidad y los Servicio ecostémicos</t>
  </si>
  <si>
    <t>320201400</t>
  </si>
  <si>
    <t>9.3.2</t>
  </si>
  <si>
    <t>Porcentaje de las industrias a pequeña escala que han obtenido un préstamo o una línea de crédito</t>
  </si>
  <si>
    <t>320201401</t>
  </si>
  <si>
    <t xml:space="preserve">Documento con plan de educación ambiental elaborado </t>
  </si>
  <si>
    <t>9.4.1</t>
  </si>
  <si>
    <t>Emisiones de CO2 por unidad de valor agregado</t>
  </si>
  <si>
    <t>320201402</t>
  </si>
  <si>
    <t>9.5.1</t>
  </si>
  <si>
    <t>Gastos en investigación y desarrollo como porcentaje del PIB</t>
  </si>
  <si>
    <t>320200801</t>
  </si>
  <si>
    <t xml:space="preserve">Jornadas de vigilancia realizadas </t>
  </si>
  <si>
    <t>9.5.2</t>
  </si>
  <si>
    <t>Investigadores (valor equivalente a tiempo completo) por millón de habitantes</t>
  </si>
  <si>
    <t>3202009</t>
  </si>
  <si>
    <t>Cartografía de las áreas protegidas</t>
  </si>
  <si>
    <t>320200900</t>
  </si>
  <si>
    <t xml:space="preserve">Mapas elaborados </t>
  </si>
  <si>
    <t>9.a.1</t>
  </si>
  <si>
    <t>Total de apoyo internacional oficial (asistencia oficial para el desarrollo más otras corrientes oficiales) a la infraestructura</t>
  </si>
  <si>
    <t>3202010</t>
  </si>
  <si>
    <t>Servicio de ecoturismo en las áreas protegidas</t>
  </si>
  <si>
    <t>320201000</t>
  </si>
  <si>
    <t>Visitantes que ingresan a las áreas protegidas nacionales</t>
  </si>
  <si>
    <t>9.b.1</t>
  </si>
  <si>
    <t>Porcentaje del valor agregado por la industria de tecnología mediana y alta del valor agregado total</t>
  </si>
  <si>
    <t>3202007</t>
  </si>
  <si>
    <t>Servicio de control y vigilancia al tráfico ilegal de especies</t>
  </si>
  <si>
    <t>320200700</t>
  </si>
  <si>
    <t>Operativos de control y vigilancia realizados</t>
  </si>
  <si>
    <t>9.c.1</t>
  </si>
  <si>
    <t>320200701</t>
  </si>
  <si>
    <t>Especies  decomisadas</t>
  </si>
  <si>
    <t>10 Desigualdad</t>
  </si>
  <si>
    <t>10.1.1</t>
  </si>
  <si>
    <t>Tasas de crecimiento de los gastos o ingresos de los hogares per cápita entre el 40% más pobre de la población y la población total</t>
  </si>
  <si>
    <t>3203021</t>
  </si>
  <si>
    <t>Cartografía ambiental temática</t>
  </si>
  <si>
    <t>320302100</t>
  </si>
  <si>
    <t>Mapa ambientales temáticos realizados</t>
  </si>
  <si>
    <t>10.2.1</t>
  </si>
  <si>
    <t>Proporción de personas que viven por debajo del 50% de la mediana de los ingresos, desglosada por grupo de edad, sexo y personas con discapacidad</t>
  </si>
  <si>
    <t>320302101</t>
  </si>
  <si>
    <t>Mapa de vulnerabilidad de acuíferos a la contaminación realizado</t>
  </si>
  <si>
    <t>10.3.1</t>
  </si>
  <si>
    <t>Porcentaje de la población que declara haberse sentido personalmente víctima de discriminación o acoso en los últimos 12 meses por motivos de discriminación prohibidos por el derecho internacional de los derechos humanos</t>
  </si>
  <si>
    <t>320302102</t>
  </si>
  <si>
    <t>Mapa de usuarios del recurso hídrico realizado</t>
  </si>
  <si>
    <t>10.4.1</t>
  </si>
  <si>
    <t>Proporción laboral del PIB, que comprende los salarios y las transferencias de protección social</t>
  </si>
  <si>
    <t>320302103</t>
  </si>
  <si>
    <t>Mapa de calidad del agua realizado</t>
  </si>
  <si>
    <t>10.5.1</t>
  </si>
  <si>
    <t>Indicadores de solidez financiera</t>
  </si>
  <si>
    <t>320302104</t>
  </si>
  <si>
    <t>Mapa de oferta hídrica realizado</t>
  </si>
  <si>
    <t>10.6.1</t>
  </si>
  <si>
    <t>Porcentaje de miembros y derechos de voto de los países en desarrollo en las organizaciones internacionales</t>
  </si>
  <si>
    <t>3203022</t>
  </si>
  <si>
    <t>Servicio de zonificación ambiental</t>
  </si>
  <si>
    <t>320302200</t>
  </si>
  <si>
    <t>Mapa de zonificación ambiental del plan de ordenación y manejo ambiental de cuenca hidrográfica elaborado</t>
  </si>
  <si>
    <t>10.7.1</t>
  </si>
  <si>
    <t>Costo de la contratación por cuenta del empleado como porcentaje de los ingresos anuales percibidos en el país de destino</t>
  </si>
  <si>
    <t>3203023</t>
  </si>
  <si>
    <t>Servicio de manejo de datos hidrometeorológicos y de calidad del agua</t>
  </si>
  <si>
    <t>320302300</t>
  </si>
  <si>
    <t>Sistema de almacenamiento de datos hidrometeorológicos en funcionamiento</t>
  </si>
  <si>
    <t>10.7.2</t>
  </si>
  <si>
    <t>Número de países que han implementado políticas de migración bien gestionada</t>
  </si>
  <si>
    <t>320302301</t>
  </si>
  <si>
    <t>Serie de datos generada</t>
  </si>
  <si>
    <t>10.a.1</t>
  </si>
  <si>
    <t>Proporción de líneas arancelarias que se aplican a las importaciones de los países menos adelantados y los países en desarrollo con arancel cero</t>
  </si>
  <si>
    <t>3203024</t>
  </si>
  <si>
    <t>Laboratorios construidos</t>
  </si>
  <si>
    <t>320302400</t>
  </si>
  <si>
    <t>10.b.1</t>
  </si>
  <si>
    <t>Corriente total de recursos para el desarrollo, desglosada por país receptor y país donante y el tipo de corriente (por ejemplo, asistencia oficial para el desarrollo, inversión extranjera directa y otras corrientes)</t>
  </si>
  <si>
    <t>3203025</t>
  </si>
  <si>
    <t>Laboratorios construidos y dotados</t>
  </si>
  <si>
    <t>320302500</t>
  </si>
  <si>
    <t xml:space="preserve">Laboratorios construidos y dotados </t>
  </si>
  <si>
    <t>10.c.1</t>
  </si>
  <si>
    <t>Costo de las remesas como porcentaje del monto remitido</t>
  </si>
  <si>
    <t>3203026</t>
  </si>
  <si>
    <t>Laboratorios mejorados y dotados</t>
  </si>
  <si>
    <t>320302600</t>
  </si>
  <si>
    <t>11 Ciudades</t>
  </si>
  <si>
    <t>11.1.1</t>
  </si>
  <si>
    <t>Proporción de la población urbana que vive en barrios marginales, asentamientos improvisados o viviendas inadecuadas</t>
  </si>
  <si>
    <t>3202001</t>
  </si>
  <si>
    <t>Documentos de lineamientos técnicos para la conservación de la biodiversidad y sus servicios eco sistémicos</t>
  </si>
  <si>
    <t>320200110</t>
  </si>
  <si>
    <t>Documento de lineamientos técnicos para las administración del recurso hídrico</t>
  </si>
  <si>
    <t>11.2.1</t>
  </si>
  <si>
    <t>Proporción de la población que tiene acceso conveniente al transporte público, desglosada por grupo de edad, sexo y personas con discapacidad</t>
  </si>
  <si>
    <t>320200100</t>
  </si>
  <si>
    <t>Documentos de lineamientos técnicos realizados</t>
  </si>
  <si>
    <t>11.3.1</t>
  </si>
  <si>
    <t>Cociente entre la tasa de consumo de tierras y la tasa de crecimiento de la población</t>
  </si>
  <si>
    <t>320200101</t>
  </si>
  <si>
    <t>Documentos de lineamientos técnicos para compensaciones por perdida de biodiversidad realizados</t>
  </si>
  <si>
    <t>11.3.2</t>
  </si>
  <si>
    <t>Porcentaje de ciudades con una estructura de participación directa de la sociedad civil en la planificación y la gestión urbanas que opera regular y democráticamente</t>
  </si>
  <si>
    <t>320200102</t>
  </si>
  <si>
    <t xml:space="preserve">Documentos de lineamientos técnicos con esquemas de pagos por Servicio ambientales formulados </t>
  </si>
  <si>
    <t>11.4.1</t>
  </si>
  <si>
    <t>Gasto total (público y privado) per cápita dedicado a la preservación, protección y conservación de todo el patrimonio cultural y natural. por tipo de patrimonio (cultural, natural, mixto, designación del Centro del Patrimonio Mundial), nivel de gobierno (nacional, regional y local / municipal), el tipo de gastos: gastos de funcionamiento / de inversión y tipo de financiación privada (donaciones en especie, privado sector sin fines de lucro, patrocinio)</t>
  </si>
  <si>
    <t>320200103</t>
  </si>
  <si>
    <t>Documentos con lineamientos técnicos de zonificación formulados</t>
  </si>
  <si>
    <t>11.5.1</t>
  </si>
  <si>
    <t>320200104</t>
  </si>
  <si>
    <t>Documentos de lineamientos técnicos de restauración de ecosistemas a nivel nacional diseñados</t>
  </si>
  <si>
    <t>11.5.2</t>
  </si>
  <si>
    <t>Pérdidas económicas directas por desastre en relación con el PIB mundial, incluyendo los daños por desastre a la infraestructura crítica y la interrupción de los servicios básicos</t>
  </si>
  <si>
    <t>320200105</t>
  </si>
  <si>
    <t>Documentos de lineamientos técnicos para el manejo de especies invasoras elaborados</t>
  </si>
  <si>
    <t>11.6.1</t>
  </si>
  <si>
    <t>Porcentaje de residuos sólidos urbanos recolectados periódicamente con descarga final adecuada con respecto al total de los desechos generados por la ciudad</t>
  </si>
  <si>
    <t>320200106</t>
  </si>
  <si>
    <t xml:space="preserve">Documentos de lineamientos técnicos con el manejo de especies de fauna y flora elaborados </t>
  </si>
  <si>
    <t>11.6.2</t>
  </si>
  <si>
    <t>Niveles medios anuales de partículas finas (por ejemplo, PM2.5 y PM10) en las ciudades (ponderados según la población)</t>
  </si>
  <si>
    <t>320200107</t>
  </si>
  <si>
    <t xml:space="preserve">Documentos de lineamientos técnicos con acuerdos para uso y tenencia de parques elaborados </t>
  </si>
  <si>
    <t>11.7.1</t>
  </si>
  <si>
    <t>Proporción media de la superficie edificada de las ciudades correspondiente a espacios abiertos para el uso público de todos, desglosada por grupo de edad, sexo y personas con discapacidad</t>
  </si>
  <si>
    <t>320200108</t>
  </si>
  <si>
    <t>Documentos de lineamientos técnicos con instrumentos económicos y financieros realizados</t>
  </si>
  <si>
    <t>11.7.2</t>
  </si>
  <si>
    <t>Proporción de mujeres víctimas de violencia física o acoso sexual, por perpetrador y lugar del hecho (últimos 12 meses)</t>
  </si>
  <si>
    <t>320200109</t>
  </si>
  <si>
    <t>Documentos de lineamientos técnicos para el manejo de las áreas protegidas diseñados</t>
  </si>
  <si>
    <t>11.a.1</t>
  </si>
  <si>
    <t>320200112</t>
  </si>
  <si>
    <t>Documentos de lineamientos técnicos  implementados</t>
  </si>
  <si>
    <t>11.b.1</t>
  </si>
  <si>
    <t>Proporción de los gobiernos locales que adoptan e implementan estrategias locales para la reducción del riesgo de desastres en consonancia con el Marco de Sendai para la Reducción del Riesgo de Desastres 2015-2030</t>
  </si>
  <si>
    <t>320200111</t>
  </si>
  <si>
    <t>11.b.2</t>
  </si>
  <si>
    <t>3202002</t>
  </si>
  <si>
    <t>Documentos de planeación para la conservación de la biodiversidad y sus servicios eco sistémicos</t>
  </si>
  <si>
    <t>320200200</t>
  </si>
  <si>
    <t xml:space="preserve">Documentos de planeación realizados </t>
  </si>
  <si>
    <t>11.c.1</t>
  </si>
  <si>
    <t>Proporción de apoyo financiero para los Países Menos Adelantados que se asigna a la construcción y rehabilitación de edificios sostenibles, flexibles y eficientes en recursos que utilizan materiales locales</t>
  </si>
  <si>
    <t>320200201</t>
  </si>
  <si>
    <t xml:space="preserve">Documentos de planeación de biodiversidad y sus Servicio ecosistemicos formulados </t>
  </si>
  <si>
    <t>12 Producción</t>
  </si>
  <si>
    <t>12.1.1</t>
  </si>
  <si>
    <t>Número de países con planes de acción nacionales de consumo y producción sostenibles incorporados como prioridad o meta en las políticas nacionales</t>
  </si>
  <si>
    <t>320200202</t>
  </si>
  <si>
    <t xml:space="preserve">Documentos de planeación para el uso y manejo de reservas forestales protectoras formulados </t>
  </si>
  <si>
    <t>12.2.2</t>
  </si>
  <si>
    <t>Huella material, per cápita y por PIB</t>
  </si>
  <si>
    <t>320200203</t>
  </si>
  <si>
    <t xml:space="preserve">Documentos de planeación para el uso sostenible de especies silvestres elaborados </t>
  </si>
  <si>
    <t>12.3.1</t>
  </si>
  <si>
    <t>Índice de la pérdida mundial de alimentos</t>
  </si>
  <si>
    <t>320200204</t>
  </si>
  <si>
    <t xml:space="preserve">Documentos de planeación para  la salvaguarda de recursos genéticos elaborados </t>
  </si>
  <si>
    <t>12.4.1</t>
  </si>
  <si>
    <t>Número de partes en los acuerdos ambientales multilaterales internacionales relacionados con los productos químicos peligrosos y de otro tipo, y los desechos, que cumplen sus compromisos y obligaciones de transmitir información como lo exige cada acuerdo pertinente</t>
  </si>
  <si>
    <t>320200205</t>
  </si>
  <si>
    <t>Documentos de planeación con el programa de pagos de Servicio ambientales implementados</t>
  </si>
  <si>
    <t>12.4.2</t>
  </si>
  <si>
    <t>Residuos peligrosos generados per cápita, proporción de residuos peligrosos tratados y por tipo de tratamiento</t>
  </si>
  <si>
    <t>3202003</t>
  </si>
  <si>
    <t>Documentos de política para la conservación de la biodiversidad y sus servicio eco sistémicos</t>
  </si>
  <si>
    <t>320200300</t>
  </si>
  <si>
    <t xml:space="preserve">Documentos de política realizados </t>
  </si>
  <si>
    <t>12.5.1</t>
  </si>
  <si>
    <t>Tasa nacional de reciclado, toneladas de material reciclado</t>
  </si>
  <si>
    <t>320200301</t>
  </si>
  <si>
    <t xml:space="preserve">Documentos de política sobre la conservación de la biodiversidad y los servicios ecosistémicos elaborado </t>
  </si>
  <si>
    <t>12.6.1</t>
  </si>
  <si>
    <t>Número de empresas que publican informes sobre sostenibilidad</t>
  </si>
  <si>
    <t>320200302</t>
  </si>
  <si>
    <t>Documentos de política en el marco del uso, manejo de la biodiversidad y los servicios ecosistémicos elaborado</t>
  </si>
  <si>
    <t>12.7.1</t>
  </si>
  <si>
    <t>Número de países que aplican políticas de adquisiciones públicas y planes de acción sostenibles</t>
  </si>
  <si>
    <t>320200303</t>
  </si>
  <si>
    <t>Documentos de política para el manejo de las situaciones asociados a uso, ocupación y tenencia en áreas protegidas realizados</t>
  </si>
  <si>
    <t>12.8.1</t>
  </si>
  <si>
    <t>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 "</t>
  </si>
  <si>
    <t>3202004</t>
  </si>
  <si>
    <t>Documentos de investigación para la conservación de la biodiversidad y sus servicios eco sistémicos</t>
  </si>
  <si>
    <t>320200400</t>
  </si>
  <si>
    <t>Documentos de investigación realizados</t>
  </si>
  <si>
    <t>12.a.1</t>
  </si>
  <si>
    <t>Monto de apoyo a los países en desarrollo en I + D para el consumo y la producción sostenibles (CPS) y las tecnologías ecológicamente racionales</t>
  </si>
  <si>
    <t>320200401</t>
  </si>
  <si>
    <t xml:space="preserve">Documentos de investigación de especies elaborados </t>
  </si>
  <si>
    <t>12.b.1</t>
  </si>
  <si>
    <t>Número de estrategias sostenibles de turismo o políticas y planes de acción implementados, con un seguimiento acordado, y herramientas de evaluación.</t>
  </si>
  <si>
    <t>320200402</t>
  </si>
  <si>
    <t xml:space="preserve">Documentos de investigación sobre el estado de poblaciones de fauna y flora elaborados </t>
  </si>
  <si>
    <t>12.c.1</t>
  </si>
  <si>
    <t>Cuantía de los subsidios a los combustibles fósiles por unidad de PIB (producción y consumo) y como proporción del total de los gastos nacionales en combustibles fósiles</t>
  </si>
  <si>
    <t>3202019</t>
  </si>
  <si>
    <t>Centro de Atención y Valoración de fauna silvestre construido</t>
  </si>
  <si>
    <t>320201900</t>
  </si>
  <si>
    <t>13 Clima</t>
  </si>
  <si>
    <t>13.1.1</t>
  </si>
  <si>
    <t>3202020</t>
  </si>
  <si>
    <t>Centro de Atención y Valoración de fauna silvestre construido y dotado</t>
  </si>
  <si>
    <t>320202000</t>
  </si>
  <si>
    <t xml:space="preserve">Centro de Atención y Valoración de fauna silvestre construido y dotado </t>
  </si>
  <si>
    <t>13.1.2</t>
  </si>
  <si>
    <t>3202021</t>
  </si>
  <si>
    <t>Centro de Atención y Valoración de fauna silvestre ampliado</t>
  </si>
  <si>
    <t>320202100</t>
  </si>
  <si>
    <t>13.2.1</t>
  </si>
  <si>
    <t>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</si>
  <si>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3202022</t>
  </si>
  <si>
    <t>Centro de Atención y Valoración de fauna silvestre adecuado</t>
  </si>
  <si>
    <t>320202200</t>
  </si>
  <si>
    <t>13.3.1</t>
  </si>
  <si>
    <t>Número de países que han comunicado el fortalecimiento de la capacidad institucional, sistémica e individual para implementar la adaptación, la mitigación y la transferencia de tecnología, y acciones desarrolladas</t>
  </si>
  <si>
    <t>3202023</t>
  </si>
  <si>
    <t>Centro de Atención y Valoración de fauna silvestre modificado</t>
  </si>
  <si>
    <t>320202300</t>
  </si>
  <si>
    <t>13.a.1</t>
  </si>
  <si>
    <t>3202024</t>
  </si>
  <si>
    <t>Centro de Atención y Valoración de fauna silvestre con reforzamiento estructural</t>
  </si>
  <si>
    <t>320202400</t>
  </si>
  <si>
    <t xml:space="preserve">Centro de Atención y Valoración de fauna silvestre con reforzamiento estructural </t>
  </si>
  <si>
    <t>13.b.1</t>
  </si>
  <si>
    <t>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</si>
  <si>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3202025</t>
  </si>
  <si>
    <t>Centro de Atención y Valoración de flora silvestre construido</t>
  </si>
  <si>
    <t>320202500</t>
  </si>
  <si>
    <t xml:space="preserve">Centro de Atención y Valoración de flora silvestre construido </t>
  </si>
  <si>
    <t>14 Océanos</t>
  </si>
  <si>
    <t>14.1.1</t>
  </si>
  <si>
    <t>Índice de eutrofización Costero (ICEP) y densidad de desechos plásticos flotantes</t>
  </si>
  <si>
    <t>3202026</t>
  </si>
  <si>
    <t>Centro de Atención y Valoración de flora silvestre construido y dotado</t>
  </si>
  <si>
    <t>320202600</t>
  </si>
  <si>
    <t>14.2.1</t>
  </si>
  <si>
    <t>Proporción de las zonas económicas exclusivas nacionales gestiona utilizando enfoques basados en los ecosistemas</t>
  </si>
  <si>
    <t>3202027</t>
  </si>
  <si>
    <t>Centro de atención e interpretación de la biodiversidad y sus servicios ecosistemicos construido</t>
  </si>
  <si>
    <t>320202700</t>
  </si>
  <si>
    <t>Centro de Atención e interpretación de la biodiversidad y sus Servicio ecosistemicos construido</t>
  </si>
  <si>
    <t>14.3.1</t>
  </si>
  <si>
    <t>Acidez media del mar (pH) medida en un conjunto convenido de estaciones de muestreo representativas</t>
  </si>
  <si>
    <t>3202028</t>
  </si>
  <si>
    <t>Centro de Atención e interpretación de la biodiversidad y sus servicios ecosistemicos adecuado</t>
  </si>
  <si>
    <t>320202800</t>
  </si>
  <si>
    <t>Centro de Atención e interpretación de la biodiversidad y sus Servicio ecosistemicos adecuado</t>
  </si>
  <si>
    <t>14.4.1</t>
  </si>
  <si>
    <t>Proporción de poblaciones de peces que están dentro de niveles biológicamente sostenibles</t>
  </si>
  <si>
    <t>3202029</t>
  </si>
  <si>
    <t>Centro de atención e interpretación de la biodiversidad y sus servicios ecosistemicos construido y dotado</t>
  </si>
  <si>
    <t>320202900</t>
  </si>
  <si>
    <t>Centro de Atención e interpretación de la biodiversidad y sus Servicio ecosistemicos construido y dotado</t>
  </si>
  <si>
    <t>14.5.1</t>
  </si>
  <si>
    <t>Cobertura de las zonas protegidas en relación con las zonas marinas</t>
  </si>
  <si>
    <t>3202030</t>
  </si>
  <si>
    <t>Centros de atención de las áreas protegidas construidos</t>
  </si>
  <si>
    <t>320203000</t>
  </si>
  <si>
    <t>14.6.1</t>
  </si>
  <si>
    <t>Avance de los países en el grado de aplicación de los instrumentos internacionales con el objetivo de luchar contra la pesca ilegal, no declarada y no reglamentada</t>
  </si>
  <si>
    <t>320203001</t>
  </si>
  <si>
    <t>Predios saneados</t>
  </si>
  <si>
    <t>14.7.1</t>
  </si>
  <si>
    <t>La pesca sostenible como porcentaje del PIB en los Pequeños Estados Insulares, los menos adelantados y todos los países</t>
  </si>
  <si>
    <t>3201001</t>
  </si>
  <si>
    <t>Documentos de política para el fortalecimiento del desempeño ambiental de los sectores productivos</t>
  </si>
  <si>
    <t>320100100</t>
  </si>
  <si>
    <t>14.a.1</t>
  </si>
  <si>
    <t>Asignación presupuestaria a la investigación en el campo de la tecnología marina como porcentaje del presupuesto total de la investigación</t>
  </si>
  <si>
    <t>320100101</t>
  </si>
  <si>
    <t>Documentos de política de pasivos ambientales formulados</t>
  </si>
  <si>
    <t>14.b.1</t>
  </si>
  <si>
    <t>Progresos realizados por los países en la adopción y aplicación de un marco jurídico/reglamentario/normativo/institucional que reconozca y proteja los derechos de acceso de la pesca en pequeña escala</t>
  </si>
  <si>
    <t>320100102</t>
  </si>
  <si>
    <t>Documentos de política de pasivos ambientales implementados</t>
  </si>
  <si>
    <t>14.c.1</t>
  </si>
  <si>
    <t>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</si>
  <si>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320100103</t>
  </si>
  <si>
    <t>Documentos de política de calidad del aire actualizados</t>
  </si>
  <si>
    <t>15 Tierra</t>
  </si>
  <si>
    <t>15.1.1</t>
  </si>
  <si>
    <t>Superficie forestal como porcentaje de la superficie total</t>
  </si>
  <si>
    <t>320100104</t>
  </si>
  <si>
    <t xml:space="preserve">Documentos de política de calidad del aire implementados </t>
  </si>
  <si>
    <t>15.1.2</t>
  </si>
  <si>
    <t>Proporción de sitios importantes para la biodiversidad terrestre y de agua dulce que están cubiertos por las áreas protegidas, por tipo de ecosistema</t>
  </si>
  <si>
    <t>320100105</t>
  </si>
  <si>
    <t>Documentos de política de residuos peligrosos actualizados</t>
  </si>
  <si>
    <t>15.2.1</t>
  </si>
  <si>
    <t>Hacia la ordenación forestal sostenible</t>
  </si>
  <si>
    <t>320100106</t>
  </si>
  <si>
    <t xml:space="preserve">Documentos de política de residuos peligrosos implementados </t>
  </si>
  <si>
    <t>15.3.1</t>
  </si>
  <si>
    <t>Porcentaje de tierras degradadas en comparación con la superficie total</t>
  </si>
  <si>
    <t>320100107</t>
  </si>
  <si>
    <t>Documentos de política de calidad del suelo actualizados</t>
  </si>
  <si>
    <t>15.4.1</t>
  </si>
  <si>
    <t>Cobertura por zonas protegidas de lugares importantes para la diversidad biológica de las montañas</t>
  </si>
  <si>
    <t>320100108</t>
  </si>
  <si>
    <t>Documentos de política de calidad del suelo implementados</t>
  </si>
  <si>
    <t>15.4.2</t>
  </si>
  <si>
    <t>Índice de cobertura verde de las montañas</t>
  </si>
  <si>
    <t>320100109</t>
  </si>
  <si>
    <t>Documentos de política de residuos de aparatos eléctricos y electrónicos diseñados</t>
  </si>
  <si>
    <t>15.5.1</t>
  </si>
  <si>
    <t>Índice de la Lista Roja</t>
  </si>
  <si>
    <t>320100110</t>
  </si>
  <si>
    <t>Documentos de política de residuos de aparatos eléctricos y electrónicos implementados</t>
  </si>
  <si>
    <t>15.6.1</t>
  </si>
  <si>
    <t>Número de países que han adoptado marcos legislativos, administrativos y de políticas para asegurar la distribución justa y equitativa de los beneficios</t>
  </si>
  <si>
    <t>320100111</t>
  </si>
  <si>
    <t>Documentos de política de producción y consumo sostenible implementados</t>
  </si>
  <si>
    <t>15.7.1</t>
  </si>
  <si>
    <t>Proporción de la vida silvestre que fue cazado furtivamente u objeto de tráfico ilícito</t>
  </si>
  <si>
    <t>320100112</t>
  </si>
  <si>
    <t>Documentos de política para la gestión del riesgo asociado a sustancias químicas implementados</t>
  </si>
  <si>
    <t>15.8.1</t>
  </si>
  <si>
    <t>Proporción de países que adoptan legislación nacional relevante y adecuadamente dotan de recursos a la prevención o control de especies exóticas invasoras</t>
  </si>
  <si>
    <t>320100113</t>
  </si>
  <si>
    <t>Documentos de política de salud ambiental diseñados</t>
  </si>
  <si>
    <t>15.9.1</t>
  </si>
  <si>
    <t>Progreso hacia los objetivos nacionales establecidos de conformidad con Aichi Objetivo 2 del Plan Estratégico para la Diversidad Biológica 2011-2020</t>
  </si>
  <si>
    <t>320100114</t>
  </si>
  <si>
    <t>Documentos de política de salud ambiental implementados</t>
  </si>
  <si>
    <t>15.a.1</t>
  </si>
  <si>
    <t>La asistencia oficial para el desarrollo y el gasto público en la conservación y el uso sostenible de la diversidad biológica y los ecosistemas</t>
  </si>
  <si>
    <t>320100115</t>
  </si>
  <si>
    <t>Documentos de política implementados</t>
  </si>
  <si>
    <t>15.b.1</t>
  </si>
  <si>
    <t>Asistencia oficial para el desarrollo y gasto público en la conservación y el uso sostenible de la biodiversidad y de los ecosistemas</t>
  </si>
  <si>
    <t>3201002</t>
  </si>
  <si>
    <t>Documentos de lineamientos técnicos para el fortalecimiento del desempeño ambiental de los sectores productivos</t>
  </si>
  <si>
    <t>320100200</t>
  </si>
  <si>
    <t>15.c.1</t>
  </si>
  <si>
    <t>Proporción del comercio detectado en fauna y flora silvestres, y sus productos, que es ilegal</t>
  </si>
  <si>
    <t>320100201</t>
  </si>
  <si>
    <t>Documentos de lineamientos técnicos en el marco de incorporación de varibales ambientales en la planificación sectorial formulados</t>
  </si>
  <si>
    <t>16 Paz y justicia</t>
  </si>
  <si>
    <t>16.1.1</t>
  </si>
  <si>
    <t>Número de víctimas de homicidios dolosos por cada 100.000 habitantes, por grupo de edad y sexo</t>
  </si>
  <si>
    <t>320100202</t>
  </si>
  <si>
    <t>Documentos de lineamientos técnicos en el marco de incorporación de varibales ambientales en la planificación sectorial implementados</t>
  </si>
  <si>
    <t>16.1.2</t>
  </si>
  <si>
    <t>Muertes causadas por conflictos por cada 100.000 habitantes (desglosadas por grupo de edad, sexo y causa)</t>
  </si>
  <si>
    <t>320100203</t>
  </si>
  <si>
    <t>Programas de gestión ambiental sectorial diseñados</t>
  </si>
  <si>
    <t>16.1.3</t>
  </si>
  <si>
    <t>Porcentaje de la población sometida a violencia física, psicológica o sexual en los últimos 12 meses</t>
  </si>
  <si>
    <t>3201003</t>
  </si>
  <si>
    <t>Servicio de asistencia técnica para la consolidación de negocios verdes</t>
  </si>
  <si>
    <t>320100300</t>
  </si>
  <si>
    <t xml:space="preserve">Negocios verdes consolidados </t>
  </si>
  <si>
    <t>16.1.4</t>
  </si>
  <si>
    <t>Proporción de personas que no tienen miedo de caminar solas cerca de donde viven</t>
  </si>
  <si>
    <t>3201004</t>
  </si>
  <si>
    <t>Servicio de asistencia técnica en el marco de la formulación e implementación de proyectos demostrativos para la reducción de impactos ambientales de la minería</t>
  </si>
  <si>
    <t>320100400</t>
  </si>
  <si>
    <t>Proyectos demostrativos para la reducción de impactos ambientales de la minería diseñados</t>
  </si>
  <si>
    <t>16.2.1</t>
  </si>
  <si>
    <t>Porcentaje de niños de 1 a 17 años que sufrieron algún castigo físico o agresión psicológica por los cuidadores en el mes anterior</t>
  </si>
  <si>
    <t>3201005</t>
  </si>
  <si>
    <t>Documentos de estudios técnicos para el fortalecimiento del desempeño ambiental de los sectores productivos</t>
  </si>
  <si>
    <t>320100500</t>
  </si>
  <si>
    <t>Documentos de estudios técnicos con la evaluación ambiental estratégica realizados</t>
  </si>
  <si>
    <t>16.2.2</t>
  </si>
  <si>
    <t>Número de víctimas de la trata de personas por cada 100.000 habitantes, por sexo, grupo de edad y tipo de explotación</t>
  </si>
  <si>
    <t>3201006</t>
  </si>
  <si>
    <t>Documentos normativos para el fortalecimiento del desempeño ambiental de los sectores productivos</t>
  </si>
  <si>
    <t>320100600</t>
  </si>
  <si>
    <t>Documentos normativos en el marco de la incorporación de variables ambientales en la planificación sectorial expedidos</t>
  </si>
  <si>
    <t>16.2.3</t>
  </si>
  <si>
    <t>Porcentaje de mujeres y hombres jóvenes de 18 a 24 años de edad que habían sufrido violencia sexual antes de cumplir los 18 años</t>
  </si>
  <si>
    <t>3201007</t>
  </si>
  <si>
    <t>Servicio de asistencia técnica para la incorporación de varibales ambientales en la planificación sectorial</t>
  </si>
  <si>
    <t>320100700</t>
  </si>
  <si>
    <t>Entidades y sectores asistidos técnicamente para la incorporación de varibales ambientales en la planificación sectorial</t>
  </si>
  <si>
    <t>16.3.1</t>
  </si>
  <si>
    <t>Porcentaje de las víctimas de violencia en los 12 meses anteriores que notificaron su victimización a las autoridades competentes u otros mecanismos de resolución de conflictos reconocidos oficialmente (también denominada tasa de denuncias de delitos)</t>
  </si>
  <si>
    <t>3201008</t>
  </si>
  <si>
    <t>Servicio de vigilancia de la calidad del aire</t>
  </si>
  <si>
    <t>320100800</t>
  </si>
  <si>
    <t xml:space="preserve">Estaciones para el monitoreo de la calidad del aire implementadas </t>
  </si>
  <si>
    <t>16.3.2</t>
  </si>
  <si>
    <t>Detenidos que no han sido sentenciados como porcentaje de la población carcelaria total</t>
  </si>
  <si>
    <t>320100801</t>
  </si>
  <si>
    <t>Documentos con diagnóstico de la calidad de aire elaborado</t>
  </si>
  <si>
    <t>16.4.1</t>
  </si>
  <si>
    <t>Valor total de las corrientes financieras ilícitas de entrada y salida (en dólares corrientes de los Estados Unidos)</t>
  </si>
  <si>
    <t>320100802</t>
  </si>
  <si>
    <t>Inventarios de fuentes fijas o móviles realizados</t>
  </si>
  <si>
    <t>16.4.2</t>
  </si>
  <si>
    <t>Porcentaje de armas pequeñas y armas ligeras incautadas que se registran y localizan, de conformidad con las normas internacionales y los instrumentos jurídicos</t>
  </si>
  <si>
    <t>320100803</t>
  </si>
  <si>
    <t>Informes de resultados del modelo de dispersión de contaminantes elaborados</t>
  </si>
  <si>
    <t>16.5.1</t>
  </si>
  <si>
    <t>Porcentaje de las personas que han tenido por lo menos un contacto con un funcionario público, pagaron un soborno a un funcionario público, o tuvieron la experiencia de que un funcionario público les pidiera que lo pagaran, en los 12 meses anteriores, desglosados por grupo de edad, sexo, región y grupo de población</t>
  </si>
  <si>
    <t>320100804</t>
  </si>
  <si>
    <t>Visitas de seguimiento al cumplimiento de estándares de calidad del aire realizadas</t>
  </si>
  <si>
    <t>16.5.2</t>
  </si>
  <si>
    <t>Proporción de empresas que tuvieron al menos un contacto con un funcionario público y que pagó un soborno a un funcionario público, o les propusieron un soborno por estos funcionarios públicos, durante los 12 meses anteriores</t>
  </si>
  <si>
    <t>320100805</t>
  </si>
  <si>
    <t>Campaña de monitoreo de calidad del aire realizadas</t>
  </si>
  <si>
    <t>16.6.1</t>
  </si>
  <si>
    <t>Gastos primarios del gobierno como porcentaje del presupuesto aprobado original, desglosados por sector (o por códigos presupuestarios o elementos similares)</t>
  </si>
  <si>
    <t>3201009</t>
  </si>
  <si>
    <t>Servicio de seguimiento y evaluación de los programas de recolección de residuos pos consumo</t>
  </si>
  <si>
    <t>320100900</t>
  </si>
  <si>
    <t>Programas de recolección de residuos pos consumo evaluados</t>
  </si>
  <si>
    <t>16.6.2</t>
  </si>
  <si>
    <t>Proporción de la población que se siente satisfecha con su última experiencia de los servicios públicos</t>
  </si>
  <si>
    <t>320100901</t>
  </si>
  <si>
    <t>Programas de recolección de residuos pos consumo con seguimiento</t>
  </si>
  <si>
    <t>16.7.1</t>
  </si>
  <si>
    <t>Proporciones de posiciones (por grupo de edad, sexo, personas con discapacidad y grupos de población) en las instituciones públicas (asambleas legislativas nacionales y locales, administración pública, poder judicial), en comparación con las distribuciones nacionales</t>
  </si>
  <si>
    <t>3201010</t>
  </si>
  <si>
    <t>Servicio de divulgación de la incorporación de consideraciones ambientales en la planificación sectorial</t>
  </si>
  <si>
    <t>320101000</t>
  </si>
  <si>
    <t>Campañas diseñadas</t>
  </si>
  <si>
    <t>16.7.2</t>
  </si>
  <si>
    <t>Proporción de la población que cree que la toma de decisiones es inclusiva y sensible, por sexo, edad, discapacidad y grupo de población</t>
  </si>
  <si>
    <t>320101001</t>
  </si>
  <si>
    <t>Campañas divulgadas</t>
  </si>
  <si>
    <t>16.8.1</t>
  </si>
  <si>
    <t>320101002</t>
  </si>
  <si>
    <t>Documentos con informes ambientales diseñados</t>
  </si>
  <si>
    <t>16.9.1</t>
  </si>
  <si>
    <t>Porcentaje de niños menores de 5 años cuyo nacimiento se ha registrado ante una autoridad civil, desglosado por edad</t>
  </si>
  <si>
    <t>320101003</t>
  </si>
  <si>
    <t>Documentos con informes ambientales publicados</t>
  </si>
  <si>
    <t>16.10.1</t>
  </si>
  <si>
    <t>Número de casos verificados de homicidio, secuestro, desaparición forzada, detención arbitraria y tortura de periodistas, miembros asociados de los medios de comunicación, sindicalistas y defensores de los derechos humanos, en los 12 meses anteriores</t>
  </si>
  <si>
    <t>320101004</t>
  </si>
  <si>
    <t xml:space="preserve">Documentos divulgados </t>
  </si>
  <si>
    <t>16.10.2</t>
  </si>
  <si>
    <t>Número de países que adoptan y aplican garantías constitucionales, legales y / o de política para el acceso público a la información</t>
  </si>
  <si>
    <t>3205001</t>
  </si>
  <si>
    <t>Documentos de lineamientos técnicos para el ordenamiento ambiental territorial</t>
  </si>
  <si>
    <t>320500100</t>
  </si>
  <si>
    <t>16.a.1</t>
  </si>
  <si>
    <t>Existencia de instituciones nacionales de derechos humanos independientes de conformidad con los Principios de París</t>
  </si>
  <si>
    <t>320500101</t>
  </si>
  <si>
    <t xml:space="preserve">Documentos de lineamientos técnicos con directrices ambientales y de gestión del riesgo en la planificación ambiental territorial formulados </t>
  </si>
  <si>
    <t>16.b.1</t>
  </si>
  <si>
    <t>Porcentaje de la población que declara haberse sentido personalmente víctima de discriminación o acoso en los últimos 12 meses por motivos de discriminación prohibidos por el derecho internacional de los derechos humanos, desglosado por grupo de edad y sexo</t>
  </si>
  <si>
    <t>320500102</t>
  </si>
  <si>
    <t xml:space="preserve">Documentos de lineamientos técnicos con directrices ambientales y de gestión del riesgo en la planificación ambiental territorial divulgados </t>
  </si>
  <si>
    <t>17 Alianzas</t>
  </si>
  <si>
    <t>17.1.1</t>
  </si>
  <si>
    <t>Total de los ingresos del gobierno (por fuente) como porcentaje del PIB</t>
  </si>
  <si>
    <t>3205002</t>
  </si>
  <si>
    <t>Documentos de estudios técnicos para el ordenamiento ambiental territorial</t>
  </si>
  <si>
    <t>320500200</t>
  </si>
  <si>
    <t>Documentos de estudios técnicos para el conocimiento y reducción del riesgo de desastres elaborados</t>
  </si>
  <si>
    <t>17.1.2</t>
  </si>
  <si>
    <t>Proporción del presupuesto nacional financiado por impuestos internos</t>
  </si>
  <si>
    <t>3208</t>
  </si>
  <si>
    <t xml:space="preserve">Educación Ambiental </t>
  </si>
  <si>
    <t>3208003</t>
  </si>
  <si>
    <t>Servicio de apoyo técnico para lainternacionalización de la educación ambiental y la participación</t>
  </si>
  <si>
    <t>320800300</t>
  </si>
  <si>
    <t xml:space="preserve">Convenios de cooperación internacional de conocimientos en materia de Educación Ambiental y Participación suscritos </t>
  </si>
  <si>
    <t>17.2.1</t>
  </si>
  <si>
    <t>Asistencia oficial para el desarrollo neta, total y para los países menos adelantados, como porcentaje de los ingresos nacionales brutos de los donantes del Comité de Asistencia para el Desarrollo de la OCDE</t>
  </si>
  <si>
    <t>320800301</t>
  </si>
  <si>
    <t>Convenios de cooperación o intercambio  de conocimientos en materia de Educación Ambiental y Participación implementados</t>
  </si>
  <si>
    <t>17.3.1</t>
  </si>
  <si>
    <t>Inversiones extranjeras directas (IED), asistencia oficial para el desarrollo y cooperación sur-sur como proporción del presupuesto nacional total</t>
  </si>
  <si>
    <t>3208005</t>
  </si>
  <si>
    <t>Documentos de lineamientos técnicos para el desarrollo de la política nacional ambiental y la participación en la gestión ambiental</t>
  </si>
  <si>
    <t>320800501</t>
  </si>
  <si>
    <t>Documentos de lineamientos técnicos para la internacionalización del programa nacional de educación ambiental y participación elaborados</t>
  </si>
  <si>
    <t>17.3.2</t>
  </si>
  <si>
    <t>Volumen de las remesas (en dólares de los Estados Unidos) como porcentaje del PIB total</t>
  </si>
  <si>
    <t>320800500</t>
  </si>
  <si>
    <t>Documentos de lineamientos técnicos para el desarrollo del programa nacional de educación ambiental y participación elaborados</t>
  </si>
  <si>
    <t>17.4.1</t>
  </si>
  <si>
    <t>Servicio de la deuda como porcentaje de las exportaciones de bienes y servicios</t>
  </si>
  <si>
    <t>3208006</t>
  </si>
  <si>
    <t>Servicio de asistencia técnica para la implementación de lasestrategias educativo ambientales y de participación</t>
  </si>
  <si>
    <t>320800600</t>
  </si>
  <si>
    <t xml:space="preserve">Estrategias educativo ambientales y de participación implementadas </t>
  </si>
  <si>
    <t>17.5.1</t>
  </si>
  <si>
    <t>Número de países que adoptan y aplican regímenes de promoción de inversiones para los países menos desarrollados</t>
  </si>
  <si>
    <t>320800601</t>
  </si>
  <si>
    <t>Comités Técnicos Interinstitucionales de Educación Ambiental asistidos técnicamente</t>
  </si>
  <si>
    <t>17.6.1</t>
  </si>
  <si>
    <t>Número de acuerdos y programas de cooperación entre países en ciencia y / o tecnología, por tipo de cooperación</t>
  </si>
  <si>
    <t>320800602</t>
  </si>
  <si>
    <t>Proyectos Ambientales Ciudadanos en Educación Ambiental implementados</t>
  </si>
  <si>
    <t>17.6.2</t>
  </si>
  <si>
    <t>Suscripciones a Internet de banda ancha fija, por velocidad</t>
  </si>
  <si>
    <t>320800603</t>
  </si>
  <si>
    <t>Proyectos ambientales escolares asistidos  técnicamente</t>
  </si>
  <si>
    <t>17.7.1</t>
  </si>
  <si>
    <t>Monto total de fondos aprobados con destino a los países en desarrollo para promover el desarrollo, la transferencia y la difusión de tecnologías ecológicamente racionales</t>
  </si>
  <si>
    <t>320800604</t>
  </si>
  <si>
    <t>Entidades del Sistema Nacional Ambiental  asistidas técnicamente</t>
  </si>
  <si>
    <t>17.8.1</t>
  </si>
  <si>
    <t>Proporción de personas que usan Internet</t>
  </si>
  <si>
    <t>320800605</t>
  </si>
  <si>
    <t xml:space="preserve">Promotores ambientales capacitados </t>
  </si>
  <si>
    <t>17.9.1</t>
  </si>
  <si>
    <t>Valor en dólares de la asistencia financiera y técnica, incluso mediante la cooperación Norte-Sur, Sur-Sur y triangular, prometida a los países en desarrollo para elaborar y poner en práctica una combinación normativa holística encaminada a lograr el desarrollo sostenible en tres dimensiones (incluidos elementos tales como la reducción de la desigualdad dentro de un país y la gobernanza)</t>
  </si>
  <si>
    <t>3208007</t>
  </si>
  <si>
    <t>Servicio de apoyo técnico a proyectos de educación ambiental y participación con enfoque diferencial</t>
  </si>
  <si>
    <t>320800700</t>
  </si>
  <si>
    <t>Proyectos de etnoeducación apoyados</t>
  </si>
  <si>
    <t>17.10.1</t>
  </si>
  <si>
    <t>Promedio arancelario ponderado en todo el mundo</t>
  </si>
  <si>
    <t>320800701</t>
  </si>
  <si>
    <t>Proyectos de protección y recuperación del conocimiento tradicional asociado a la biodiversidad</t>
  </si>
  <si>
    <t>17.11.1</t>
  </si>
  <si>
    <t>Participación de los países en desarrollo y los países menos adelantados en las exportaciones mundiales</t>
  </si>
  <si>
    <t>3208008</t>
  </si>
  <si>
    <t>Servicio de divulgación de la información de la política nacional de educación ambiental y participación</t>
  </si>
  <si>
    <t>320800800</t>
  </si>
  <si>
    <t>Campañas de educación ambiental y participación implementadas</t>
  </si>
  <si>
    <t>17.12.1</t>
  </si>
  <si>
    <t>Promedio de los aranceles que enfrentan los países en desarrollo, los países menos adelantados y los pequeños Estados insulares en desarrollo</t>
  </si>
  <si>
    <t>320800801</t>
  </si>
  <si>
    <t>Piezas de comunicación sobre educación ambiental y participación editadas</t>
  </si>
  <si>
    <t>17.13.1</t>
  </si>
  <si>
    <t>Tablero macroeconómico</t>
  </si>
  <si>
    <t>320800802</t>
  </si>
  <si>
    <t>Eventos de educación y participación realizados</t>
  </si>
  <si>
    <t>17.14.1</t>
  </si>
  <si>
    <t>Número de países con mecanismos para mejorar la coherencia de las políticas de desarrollo sostenible</t>
  </si>
  <si>
    <t>3204001</t>
  </si>
  <si>
    <t>Documentos de investigación para la gestión de la información y el conocimiento ambiental</t>
  </si>
  <si>
    <t>320400100</t>
  </si>
  <si>
    <t xml:space="preserve">Documentos de investigación realizados </t>
  </si>
  <si>
    <t>17.15.1</t>
  </si>
  <si>
    <t>Grado de utilización de los marcos de resultados de los propios países y herramientas de planificación por los proveedores de cooperación para el desarrollo</t>
  </si>
  <si>
    <t>320400101</t>
  </si>
  <si>
    <t xml:space="preserve">Documentos de investigación para consolidar el informe del estado de los recursos naturales en la Amazonía colombiana realizados </t>
  </si>
  <si>
    <t>17.16.1</t>
  </si>
  <si>
    <t>Número de países que comunican avances en la efectividad del desarrollo de marcos de seguimiento de múltiples partes interesadas que apoyan el logro de objetivos de desarrollo sostenible</t>
  </si>
  <si>
    <t>320400102</t>
  </si>
  <si>
    <t>Documentos de investigación sobre biodiversidad, ecosistemas y sus Servicio elaborados</t>
  </si>
  <si>
    <t>17.17.1</t>
  </si>
  <si>
    <t>Suma en dólares de los Estados Unidos comprometida para asociaciones público-privadas y asociaciones con la sociedad civil</t>
  </si>
  <si>
    <t>320400103</t>
  </si>
  <si>
    <t>Documentos de investigación sobre biodiversidad, ecosistemas y sus Servicio publicados</t>
  </si>
  <si>
    <t>17.18.1</t>
  </si>
  <si>
    <t>Proporción de indicadores de desarrollo sostenible producidos a nivel nacional, con pleno desglose cuando sea pertinente a la meta, de conformidad con los Principios Fundamentales de las Estadísticas Oficiales</t>
  </si>
  <si>
    <t>320400104</t>
  </si>
  <si>
    <t>Documentos de investigación sobre recursos forestales elaborados</t>
  </si>
  <si>
    <t>17.18.2</t>
  </si>
  <si>
    <t>Número de países que cuentan con legislación nacional sobre las estadísticas acorde con los Principios Fundamentales de las Estadísticas Oficiales</t>
  </si>
  <si>
    <t>320400105</t>
  </si>
  <si>
    <t xml:space="preserve">Documentos de investigación sobre recursos forestales publicados </t>
  </si>
  <si>
    <t>17.18.3</t>
  </si>
  <si>
    <t>Número de países con un Plan Nacional de Estadísticas que está totalmente financiado y en curso de ejecución, por fuentes de financiación</t>
  </si>
  <si>
    <t>320400106</t>
  </si>
  <si>
    <t xml:space="preserve">Documentos de investigación sobre conservación de suelos elaborados </t>
  </si>
  <si>
    <t>17.19.1</t>
  </si>
  <si>
    <t>Valor en dólares de todos los recursos proporcionados para fortalecer la capacidad estadística de los países en desarrollo</t>
  </si>
  <si>
    <t>320400107</t>
  </si>
  <si>
    <t xml:space="preserve">Documentos de investigación sobre conservación de suelos publicados </t>
  </si>
  <si>
    <t>17.19.2</t>
  </si>
  <si>
    <t>Proporción de países que a) se han llevado a cabo al menos un censo de población y vivienda en los últimos diez años, y b) han alcanzado el 100 por ciento de registro de nacimientos y el 80 por ciento de registro de defunciones</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</si>
  <si>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</si>
  <si>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</si>
  <si>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</si>
  <si>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</si>
  <si>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</si>
  <si>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</si>
  <si>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</si>
  <si>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</si>
  <si>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</si>
  <si>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</si>
  <si>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</si>
  <si>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</si>
  <si>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</si>
  <si>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</si>
  <si>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</si>
  <si>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</si>
  <si>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</si>
  <si>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</si>
  <si>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</si>
  <si>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</si>
  <si>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</si>
  <si>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</si>
  <si>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</si>
  <si>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</si>
  <si>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</si>
  <si>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</si>
  <si>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</si>
  <si>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</si>
  <si>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320400400</t>
  </si>
  <si>
    <t>Documentos de lineamientos técnicos  para la evaluación de los recursos naturales elaborados</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</si>
  <si>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</si>
  <si>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</si>
  <si>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</si>
  <si>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</si>
  <si>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</si>
  <si>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</si>
  <si>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</si>
  <si>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</si>
  <si>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</si>
  <si>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</si>
  <si>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</si>
  <si>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</si>
  <si>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</si>
  <si>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</si>
  <si>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</si>
  <si>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3206003</t>
  </si>
  <si>
    <t>Servicio de apoyo técnico para la implementación de acciones de mitigación y adaptación al cambio climático</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</si>
  <si>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</si>
  <si>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</si>
  <si>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</si>
  <si>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</si>
  <si>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</si>
  <si>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</si>
  <si>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</si>
  <si>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</si>
  <si>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</si>
  <si>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</si>
  <si>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</si>
  <si>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</si>
  <si>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</si>
  <si>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</si>
  <si>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</si>
  <si>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</si>
  <si>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</si>
  <si>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</si>
  <si>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</si>
  <si>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</si>
  <si>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3207001</t>
  </si>
  <si>
    <t>Documentos de lineamientos técnicos para la gestión integral de mares, costas y recursos acuáticos</t>
  </si>
  <si>
    <t>320700110</t>
  </si>
  <si>
    <t xml:space="preserve">Documentos  de lineamientos técnicos para la gestión integral de prevención y reducción de riesgo asociado a perdida de biodiversidad en ecosistemas marino costeros e insulares elaborados </t>
  </si>
  <si>
    <t>320700100</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</si>
  <si>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</si>
  <si>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</si>
  <si>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</si>
  <si>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</si>
  <si>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</si>
  <si>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</si>
  <si>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</si>
  <si>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</si>
  <si>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</si>
  <si>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</si>
  <si>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</si>
  <si>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</si>
  <si>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</si>
  <si>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</si>
  <si>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</si>
  <si>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</si>
  <si>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</si>
  <si>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</si>
  <si>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3207002</t>
  </si>
  <si>
    <t>Documentos normativos para la gestión integral de mares, costas y recursos acuáticos</t>
  </si>
  <si>
    <t>320700200</t>
  </si>
  <si>
    <t>Documentos normativos realizados</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</si>
  <si>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</si>
  <si>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</si>
  <si>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</si>
  <si>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</si>
  <si>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</si>
  <si>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</si>
  <si>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</si>
  <si>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</si>
  <si>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</si>
  <si>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</si>
  <si>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</si>
  <si>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</si>
  <si>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</si>
  <si>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</si>
  <si>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</si>
  <si>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</si>
  <si>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</si>
  <si>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</si>
  <si>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</si>
  <si>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</si>
  <si>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</si>
  <si>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</si>
  <si>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</si>
  <si>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</si>
  <si>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</si>
  <si>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</si>
  <si>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</si>
  <si>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</si>
  <si>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</si>
  <si>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</si>
  <si>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</si>
  <si>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</si>
  <si>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</si>
  <si>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320700400</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</si>
  <si>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</si>
  <si>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</si>
  <si>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</si>
  <si>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</si>
  <si>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</si>
  <si>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</si>
  <si>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</si>
  <si>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</si>
  <si>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</si>
  <si>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</si>
  <si>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</si>
  <si>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</si>
  <si>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</si>
  <si>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</si>
  <si>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320700500</t>
  </si>
  <si>
    <t>Mapas de zonas marino costeras elaborados</t>
  </si>
  <si>
    <t>320401300</t>
  </si>
  <si>
    <t xml:space="preserve">Modelos para la conservación de la biodiversidad realizados </t>
  </si>
  <si>
    <t>320401301</t>
  </si>
  <si>
    <t>Investigaciones realizadas</t>
  </si>
  <si>
    <t>320401302</t>
  </si>
  <si>
    <t xml:space="preserve">Sistemas productivos evaluados </t>
  </si>
  <si>
    <t>3204014</t>
  </si>
  <si>
    <t>Servicio de monitoreo de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</si>
  <si>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</si>
  <si>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</si>
  <si>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</si>
  <si>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</si>
  <si>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</si>
  <si>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</si>
  <si>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</si>
  <si>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</si>
  <si>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</si>
  <si>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</si>
  <si>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</si>
  <si>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</si>
  <si>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</si>
  <si>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</si>
  <si>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</si>
  <si>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320401700</t>
  </si>
  <si>
    <t>Estaciones de monitoreo operando de forma continua</t>
  </si>
  <si>
    <t>320401701</t>
  </si>
  <si>
    <t>Reporte actualizado de operación y mantenimiento de la red meteorológica</t>
  </si>
  <si>
    <t>3204018</t>
  </si>
  <si>
    <t>Servicio de monitoreo sobre meteorología aeronáutica</t>
  </si>
  <si>
    <t>320401800</t>
  </si>
  <si>
    <t xml:space="preserve">Investigaciones sobre meteorología aeronáutica realizadas </t>
  </si>
  <si>
    <t>320401801</t>
  </si>
  <si>
    <t>Sistemas de información sobre deforestación operando</t>
  </si>
  <si>
    <t>3204019</t>
  </si>
  <si>
    <t>Servicio de información en biodiversidad</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</si>
  <si>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</si>
  <si>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</si>
  <si>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</si>
  <si>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</si>
  <si>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</si>
  <si>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</si>
  <si>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3204020</t>
  </si>
  <si>
    <t>Servicio de información sobre deforestación</t>
  </si>
  <si>
    <t>320402000</t>
  </si>
  <si>
    <t xml:space="preserve">Boletines sobre deforestación publicados </t>
  </si>
  <si>
    <t>320402001</t>
  </si>
  <si>
    <t>3204021</t>
  </si>
  <si>
    <t>Servicio de información hidrológica</t>
  </si>
  <si>
    <t>320402100</t>
  </si>
  <si>
    <t xml:space="preserve">Boletines hidrológicos publicados </t>
  </si>
  <si>
    <t>320402101</t>
  </si>
  <si>
    <t xml:space="preserve">Sistemas de información  hidrológica  operando </t>
  </si>
  <si>
    <t>3204022</t>
  </si>
  <si>
    <t>Servicio de información hidrogeológica</t>
  </si>
  <si>
    <t>320402200</t>
  </si>
  <si>
    <t xml:space="preserve">Investigaciones hidrogeológicas realizadas </t>
  </si>
  <si>
    <t>320402201</t>
  </si>
  <si>
    <t xml:space="preserve">Sistemas de información hidrogeológica operando </t>
  </si>
  <si>
    <t>3204023</t>
  </si>
  <si>
    <t>Servicio de información meteorológica</t>
  </si>
  <si>
    <t>320402300</t>
  </si>
  <si>
    <t xml:space="preserve">Pronósticos de estado del tiempo divulgados </t>
  </si>
  <si>
    <t>320402301</t>
  </si>
  <si>
    <t xml:space="preserve">Sistemas de información meteorológica operando </t>
  </si>
  <si>
    <t>3204026</t>
  </si>
  <si>
    <t>Servicio de educación para el trabajo en ciencias marinas</t>
  </si>
  <si>
    <t>320402600</t>
  </si>
  <si>
    <t xml:space="preserve">Personas formadas en ciencias marinas </t>
  </si>
  <si>
    <t>320402601</t>
  </si>
  <si>
    <t xml:space="preserve">Capacitaciones en ciencias marinas ofrecidas </t>
  </si>
  <si>
    <t>3204027</t>
  </si>
  <si>
    <t>Servicio de Información Ambiental Marina</t>
  </si>
  <si>
    <t>320402701</t>
  </si>
  <si>
    <t>Sistemas de Información Ambiental Marina en funcionamiento</t>
  </si>
  <si>
    <t>320402700</t>
  </si>
  <si>
    <t xml:space="preserve">Informes publicados </t>
  </si>
  <si>
    <t>3204028</t>
  </si>
  <si>
    <t>Inventario de fauna</t>
  </si>
  <si>
    <t>320402800</t>
  </si>
  <si>
    <t xml:space="preserve">Inventario de fauna realizado </t>
  </si>
  <si>
    <t>3204029</t>
  </si>
  <si>
    <t>Inventario de flora</t>
  </si>
  <si>
    <t>320402900</t>
  </si>
  <si>
    <t xml:space="preserve">Inventario de flora realizado </t>
  </si>
  <si>
    <t>3204030</t>
  </si>
  <si>
    <t>Inventario forestal</t>
  </si>
  <si>
    <t>320403000</t>
  </si>
  <si>
    <t xml:space="preserve">Inventario forestal realizado </t>
  </si>
  <si>
    <t>3204031</t>
  </si>
  <si>
    <t>Inventario de recursos naturales</t>
  </si>
  <si>
    <t>320403100</t>
  </si>
  <si>
    <t>3204032</t>
  </si>
  <si>
    <t>Colecciones biológicas</t>
  </si>
  <si>
    <t>320403200</t>
  </si>
  <si>
    <t>Colecciones biológicas preservadas</t>
  </si>
  <si>
    <t>3204033</t>
  </si>
  <si>
    <t>Bases de datos de monitoreo ambiental</t>
  </si>
  <si>
    <t>320403300</t>
  </si>
  <si>
    <t>Bases de datos de monitoreo ambiental actualizadas</t>
  </si>
  <si>
    <t>3204034</t>
  </si>
  <si>
    <t>Estaciones de investigación mejoradas y dotadas</t>
  </si>
  <si>
    <t>320403400</t>
  </si>
  <si>
    <t>Estaciones de investigación adecuadas y dotadas para el desempeño de la investigación mejoradas y dotadas</t>
  </si>
  <si>
    <t>3204035</t>
  </si>
  <si>
    <t>Laboratorios mejorados</t>
  </si>
  <si>
    <t>320403500</t>
  </si>
  <si>
    <t>3204036</t>
  </si>
  <si>
    <t>320403600</t>
  </si>
  <si>
    <t xml:space="preserve">Laboratorios mejorados y dotados </t>
  </si>
  <si>
    <t>3204037</t>
  </si>
  <si>
    <t>320403700</t>
  </si>
  <si>
    <t xml:space="preserve">Laboratorios construidos </t>
  </si>
  <si>
    <t>3204038</t>
  </si>
  <si>
    <t>320403800</t>
  </si>
  <si>
    <t>3204039</t>
  </si>
  <si>
    <t>320403900</t>
  </si>
  <si>
    <t>3204040</t>
  </si>
  <si>
    <t>Estaciones meteorológicas construidas y dotadas</t>
  </si>
  <si>
    <t>320404000</t>
  </si>
  <si>
    <t xml:space="preserve">Estaciones meteorológicas construidas y dotadas </t>
  </si>
  <si>
    <t>3204012</t>
  </si>
  <si>
    <t>Servicio de apoyo financiero a emprendimientos</t>
  </si>
  <si>
    <t>320401200</t>
  </si>
  <si>
    <t xml:space="preserve">Emprendimientos apoyados </t>
  </si>
  <si>
    <t>320401201</t>
  </si>
  <si>
    <t xml:space="preserve">Investigaciones realizadas </t>
  </si>
  <si>
    <t>320401202</t>
  </si>
  <si>
    <t>Iniciativas de desarrollo tecnológico e innovaciones formuladas</t>
  </si>
  <si>
    <t>320401303</t>
  </si>
  <si>
    <t>Alianzas estratégicas ambientales realizadas</t>
  </si>
  <si>
    <t>320401304</t>
  </si>
  <si>
    <t xml:space="preserve">Familias beneficiadas </t>
  </si>
  <si>
    <t>320201700</t>
  </si>
  <si>
    <t xml:space="preserve">Esquemas de Pago por Servicio ambientales implementados </t>
  </si>
  <si>
    <t>3207008</t>
  </si>
  <si>
    <t>Servicio de asistencia técnica para la generación de cadenas productivas sostenibles</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</si>
  <si>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</si>
  <si>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</si>
  <si>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</si>
  <si>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</si>
  <si>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</si>
  <si>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</si>
  <si>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</si>
  <si>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</si>
  <si>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</si>
  <si>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</si>
  <si>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320700900</t>
  </si>
  <si>
    <t xml:space="preserve">Instrumentos de planeación para el control de especies invasoras y exóticas realizados </t>
  </si>
  <si>
    <t>320700901</t>
  </si>
  <si>
    <t xml:space="preserve">Proyectos para el control de especies invasoras y exóticas formulados </t>
  </si>
  <si>
    <t>3204006</t>
  </si>
  <si>
    <t>Servicio de información en tiempo real de pronósticos y alertas</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</si>
  <si>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</si>
  <si>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</si>
  <si>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</si>
  <si>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</si>
  <si>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</si>
  <si>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</si>
  <si>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</si>
  <si>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</si>
  <si>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320400700</t>
  </si>
  <si>
    <t>Laboratorios y organizaciones acreditadas</t>
  </si>
  <si>
    <t>320400701</t>
  </si>
  <si>
    <t>Laboratorios acreditadas</t>
  </si>
  <si>
    <t>320400702</t>
  </si>
  <si>
    <t>Organizaciones acreditadas</t>
  </si>
  <si>
    <t>320400703</t>
  </si>
  <si>
    <t>3204008</t>
  </si>
  <si>
    <t>Servicio de información ambiental de la Amazonía colombiana</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</si>
  <si>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</si>
  <si>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</si>
  <si>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</si>
  <si>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</si>
  <si>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</si>
  <si>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</si>
  <si>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</si>
  <si>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</si>
  <si>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320400901</t>
  </si>
  <si>
    <t xml:space="preserve">Documentos con los indicadores de bienestar para pueblos indígenas diseñados </t>
  </si>
  <si>
    <t>320400902</t>
  </si>
  <si>
    <t xml:space="preserve">Documentos con los indicadores de bienestar para pueblos indígenas poblados elaborados </t>
  </si>
  <si>
    <t>320400900</t>
  </si>
  <si>
    <t xml:space="preserve">Documentos de protección del conocimiento tradicional realizados </t>
  </si>
  <si>
    <t>3204010</t>
  </si>
  <si>
    <t>Servicio de educación formal en el marco de la información y el conocimiento ambiental</t>
  </si>
  <si>
    <t>320401000</t>
  </si>
  <si>
    <t xml:space="preserve">Trabajadores formados en educación formal </t>
  </si>
  <si>
    <t>3204011</t>
  </si>
  <si>
    <t>Servicio de educación para el trabajo en el marco de la información y el conocimiento ambiental</t>
  </si>
  <si>
    <t>320401100</t>
  </si>
  <si>
    <t>Trabajadores formados en educación para el trabajo</t>
  </si>
  <si>
    <t>320401101</t>
  </si>
  <si>
    <t>320401102</t>
  </si>
  <si>
    <t>320401103</t>
  </si>
  <si>
    <t>320401104</t>
  </si>
  <si>
    <t>3203001</t>
  </si>
  <si>
    <t>Documentos de lineamientos técnicos para la gestión integral del recurso hídrico</t>
  </si>
  <si>
    <t>320300100</t>
  </si>
  <si>
    <t xml:space="preserve">Documentos de lineamientos técnicos realizados </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</si>
  <si>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</si>
  <si>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</si>
  <si>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</si>
  <si>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</si>
  <si>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</si>
  <si>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</si>
  <si>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</si>
  <si>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</si>
  <si>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</si>
  <si>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</si>
  <si>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</si>
  <si>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</si>
  <si>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</si>
  <si>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</si>
  <si>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3207007</t>
  </si>
  <si>
    <t>Servicio de asistencia técnica para el ordenamiento ambiental de las zonas litorales</t>
  </si>
  <si>
    <t>320700700</t>
  </si>
  <si>
    <t xml:space="preserve">Entidades asistidas para el ordenamiento ambiental de las zonas litorales </t>
  </si>
  <si>
    <t>3208001</t>
  </si>
  <si>
    <t>Servicio de coordinación de alianzas nacionales para el desarrollo de la política nacional ambiental y la participación en la gestión ambiental</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</si>
  <si>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</si>
  <si>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</si>
  <si>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</si>
  <si>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</si>
  <si>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</si>
  <si>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</si>
  <si>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320800200</t>
  </si>
  <si>
    <t>Estímulos para la calidad de la educación ambiental entregados</t>
  </si>
  <si>
    <t>3204025</t>
  </si>
  <si>
    <t>Servicio de educación para el trabajo en cultura y participación para la gestión ambiental y territorial</t>
  </si>
  <si>
    <t>320402500</t>
  </si>
  <si>
    <t>Personas formadas  en cultura y participación para la gestión ambiental y territorial</t>
  </si>
  <si>
    <t>3204041</t>
  </si>
  <si>
    <t>320404100</t>
  </si>
  <si>
    <t>3204042</t>
  </si>
  <si>
    <t>Estaciones meteorológicas mejoradas y dotadas</t>
  </si>
  <si>
    <t>320404200</t>
  </si>
  <si>
    <t xml:space="preserve">Estaciones meteorológicas mejoradas y dotadas </t>
  </si>
  <si>
    <t>320203706</t>
  </si>
  <si>
    <t>Obras biomecánicas realizadas</t>
  </si>
  <si>
    <t>320501804</t>
  </si>
  <si>
    <t>Estructura construida</t>
  </si>
  <si>
    <t>3206012</t>
  </si>
  <si>
    <t>Servicio de identificaciónde sitios generadores de gases efecto invernadero</t>
  </si>
  <si>
    <t>320601200</t>
  </si>
  <si>
    <t>Inventario de fuentes fijas que presentan combustión incompleta realizado</t>
  </si>
  <si>
    <t>3206015</t>
  </si>
  <si>
    <t>Estufas ecoeficientes</t>
  </si>
  <si>
    <t>320601500</t>
  </si>
  <si>
    <t>Estufas ecoeficientes instaladas y en operación</t>
  </si>
  <si>
    <t>320501901</t>
  </si>
  <si>
    <t>320203701</t>
  </si>
  <si>
    <t xml:space="preserve">Cuerpos de agua recuperados </t>
  </si>
  <si>
    <t>320203702</t>
  </si>
  <si>
    <t xml:space="preserve">Estructura hidráulica construida </t>
  </si>
  <si>
    <t>320203704</t>
  </si>
  <si>
    <t>Bosque ripario recuperado</t>
  </si>
  <si>
    <t>320501904</t>
  </si>
  <si>
    <t xml:space="preserve">Personas beneficiadas </t>
  </si>
  <si>
    <t>3204053</t>
  </si>
  <si>
    <t>Servicio de monitoreo y seguimiento de la biodiversidad y los servicios ecosistémicos</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</si>
  <si>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</si>
  <si>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</si>
  <si>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</si>
  <si>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</si>
  <si>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</si>
  <si>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</si>
  <si>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</si>
  <si>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</si>
  <si>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</si>
  <si>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</si>
  <si>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</si>
  <si>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</si>
  <si>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</si>
  <si>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</si>
  <si>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</si>
  <si>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</si>
  <si>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320502004</t>
  </si>
  <si>
    <t>Obras de disipación de energía construidas</t>
  </si>
  <si>
    <t>3204052</t>
  </si>
  <si>
    <t>Laboratorio de calidad ambiental acreditado</t>
  </si>
  <si>
    <t>320405200</t>
  </si>
  <si>
    <t>320405201</t>
  </si>
  <si>
    <t>Documento de buenas prácticas de laboratorio (BPL) implementado</t>
  </si>
  <si>
    <t>320304300</t>
  </si>
  <si>
    <t xml:space="preserve">Obras de recarga de acuíferos construidas </t>
  </si>
  <si>
    <t>320304302</t>
  </si>
  <si>
    <t>Obras de recarga de acuíferos con mantenimiento</t>
  </si>
  <si>
    <t>3206011</t>
  </si>
  <si>
    <t>Servicios de información para el seguimiento a los compromisos en cambio climático de Colombia</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</si>
  <si>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</si>
  <si>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</si>
  <si>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</si>
  <si>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</si>
  <si>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</si>
  <si>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</si>
  <si>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</si>
  <si>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</si>
  <si>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</si>
  <si>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</si>
  <si>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</si>
  <si>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</si>
  <si>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</si>
  <si>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</si>
  <si>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</si>
  <si>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</si>
  <si>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3205021</t>
  </si>
  <si>
    <t>Obras de infraestructura para mitigación y atención a desastres</t>
  </si>
  <si>
    <t>320502100</t>
  </si>
  <si>
    <t xml:space="preserve">Obras de infraestructura para mitigación y atención a desastres realizadas </t>
  </si>
  <si>
    <t>320502101</t>
  </si>
  <si>
    <t>Hexápodos instalados</t>
  </si>
  <si>
    <t>320502102</t>
  </si>
  <si>
    <t>Espolones adecuados</t>
  </si>
  <si>
    <t>320502103</t>
  </si>
  <si>
    <t>Canalizaciones realizadas</t>
  </si>
  <si>
    <t>320502104</t>
  </si>
  <si>
    <t>Protecciones de Orilla realizadas</t>
  </si>
  <si>
    <t>320502105</t>
  </si>
  <si>
    <t>Destronques realizados</t>
  </si>
  <si>
    <t>320502106</t>
  </si>
  <si>
    <t>320502107</t>
  </si>
  <si>
    <t>Muros construidos</t>
  </si>
  <si>
    <t>3203045</t>
  </si>
  <si>
    <t>Servicio de seguimiento y control a usuarios del recurso hídrico.</t>
  </si>
  <si>
    <t>320304500</t>
  </si>
  <si>
    <t xml:space="preserve">Usuarios del recurso hídrico registados </t>
  </si>
  <si>
    <t>320304501</t>
  </si>
  <si>
    <t>Visitas de seguimiento y control realizadas</t>
  </si>
  <si>
    <t>320502000</t>
  </si>
  <si>
    <t>Obras para reducir el riesgo de avenidas torrenciales construidas</t>
  </si>
  <si>
    <t>3204043</t>
  </si>
  <si>
    <t>Servicio de información de datos climáticos y monitoreo</t>
  </si>
  <si>
    <t>320404300</t>
  </si>
  <si>
    <t>Boletines de datos climáticos elaborados</t>
  </si>
  <si>
    <t>3203038</t>
  </si>
  <si>
    <t>Documento de la fase de aprestamiento del plan de ordenación y manejo de cuenca hidrográfica</t>
  </si>
  <si>
    <t>320303800</t>
  </si>
  <si>
    <t xml:space="preserve">Documento de la fase de aprestamiento del plan de ordenación y manejo de cuenca hidrográfica elaborado </t>
  </si>
  <si>
    <t>3203039</t>
  </si>
  <si>
    <t>Documento de la fase de diagnóstico del plan de ordenación y manejo de cuenca hidrográfica</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</si>
  <si>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</si>
  <si>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</si>
  <si>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</si>
  <si>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</si>
  <si>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</si>
  <si>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</si>
  <si>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</si>
  <si>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</si>
  <si>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</si>
  <si>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</si>
  <si>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</si>
  <si>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</si>
  <si>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</si>
  <si>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</si>
  <si>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</si>
  <si>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</si>
  <si>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320304200</t>
  </si>
  <si>
    <t xml:space="preserve">Documento del plan de ordenación y manejo de cuenca hidrográfica adoptado </t>
  </si>
  <si>
    <t>3203036</t>
  </si>
  <si>
    <t>Servicio de implementación de herramientas nacionales de comunicación, divulgación y cualificación de actores</t>
  </si>
  <si>
    <t>320303600</t>
  </si>
  <si>
    <t>Iniciativas  nacionales de comunicación, divulgación y cualificación de actores implementadas</t>
  </si>
  <si>
    <t>3203037</t>
  </si>
  <si>
    <t>Servicio de asistencia técnica para el desarrollo de estrategias sobre la efectiva gobernanza del agua</t>
  </si>
  <si>
    <t>320303700</t>
  </si>
  <si>
    <t>Asistencias técnicas a las  Autoridades Ambientales competentes en las estrategias de gobernanza del agua  realizadas</t>
  </si>
  <si>
    <t>3201012</t>
  </si>
  <si>
    <t>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</si>
  <si>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</si>
  <si>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</si>
  <si>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</si>
  <si>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</si>
  <si>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</si>
  <si>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</si>
  <si>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</si>
  <si>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</si>
  <si>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320101400</t>
  </si>
  <si>
    <t>Documentos normativos para promover la gestión sostenible del suelo expedidos</t>
  </si>
  <si>
    <t>3201015</t>
  </si>
  <si>
    <t>Documentos de lineamientos técnicos parapromover la gestión sostenible del suelo</t>
  </si>
  <si>
    <t>320101500</t>
  </si>
  <si>
    <t xml:space="preserve">Documentos de lineamientos técnicos para  promover la gestión sostenible del suelo elaborados </t>
  </si>
  <si>
    <t>3206007</t>
  </si>
  <si>
    <t>Servicio de articulación para la gestión del cambio climático en la toma de decisiones sectoriales y territoriales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</si>
  <si>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</si>
  <si>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</si>
  <si>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</si>
  <si>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</si>
  <si>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</si>
  <si>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</si>
  <si>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</si>
  <si>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</si>
  <si>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</si>
  <si>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</si>
  <si>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320600800</t>
  </si>
  <si>
    <t>Número de entidades orientadas</t>
  </si>
  <si>
    <t>320600801</t>
  </si>
  <si>
    <t>Número de programas formulados</t>
  </si>
  <si>
    <t>3299044</t>
  </si>
  <si>
    <t>Derecho de beneficio fiduciario</t>
  </si>
  <si>
    <t>329904400</t>
  </si>
  <si>
    <t>Certificado de derechos de beneficio fiduciario</t>
  </si>
  <si>
    <t>329904402</t>
  </si>
  <si>
    <t>Sede recibida y dotada</t>
  </si>
  <si>
    <t>329904401</t>
  </si>
  <si>
    <t>Sede recibida</t>
  </si>
  <si>
    <t>3204051</t>
  </si>
  <si>
    <t>Servicio de monitoreo y seguimiento hidrometeorológico</t>
  </si>
  <si>
    <t>320405100</t>
  </si>
  <si>
    <t>320405101</t>
  </si>
  <si>
    <t>Reporte actualizado de operación y mantenimiento de la red hidrometeorológica</t>
  </si>
  <si>
    <t>3204046</t>
  </si>
  <si>
    <t>Documentos de estudios técnicos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</si>
  <si>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</si>
  <si>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</si>
  <si>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</si>
  <si>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</si>
  <si>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</si>
  <si>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</si>
  <si>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320404800</t>
  </si>
  <si>
    <t>Sistemas de información fortalecidos y actualizados</t>
  </si>
  <si>
    <t>3204049</t>
  </si>
  <si>
    <t>Servicio de divulgación deconocimiento generado para la Planificación sectorial y la gestión ambiental.</t>
  </si>
  <si>
    <t>320404900</t>
  </si>
  <si>
    <t>Documentos divulgados</t>
  </si>
  <si>
    <t>320404901</t>
  </si>
  <si>
    <t>3204050</t>
  </si>
  <si>
    <t>Servicio de modelación hidrodinámica</t>
  </si>
  <si>
    <t>320405000</t>
  </si>
  <si>
    <t>Modelos integrados a la plataforma de pronosticos FEWS</t>
  </si>
  <si>
    <t>320405001</t>
  </si>
  <si>
    <t>Mapas de inundación</t>
  </si>
  <si>
    <t>3207017</t>
  </si>
  <si>
    <t>Servicio de articulación institucional para el manejo marino, costero e insular colombiano</t>
  </si>
  <si>
    <t>320701700</t>
  </si>
  <si>
    <t>Documentos de  gestión institucional para el manejo marino costero e insular colombiano elaborados</t>
  </si>
  <si>
    <t>3202038</t>
  </si>
  <si>
    <t>Servicio de producción de plántulas en viveros</t>
  </si>
  <si>
    <t>320203800</t>
  </si>
  <si>
    <t>Plántulas producidas</t>
  </si>
  <si>
    <t>3206014</t>
  </si>
  <si>
    <t>320601400</t>
  </si>
  <si>
    <t>3201016</t>
  </si>
  <si>
    <t>Servicio de evaluación y seguimiento para el licenciamiento ambiental</t>
  </si>
  <si>
    <t>320101600</t>
  </si>
  <si>
    <t xml:space="preserve">Actos administrativos de solicitudes elaborados </t>
  </si>
  <si>
    <t>320101601</t>
  </si>
  <si>
    <t>Actos administrativos de seguimiento elaborados</t>
  </si>
  <si>
    <t>3201017</t>
  </si>
  <si>
    <t>Servicio de evaluación y seguimiento de permisos y trámites ambientales</t>
  </si>
  <si>
    <t>320101700</t>
  </si>
  <si>
    <t>Actos administrativos de solicitudes elaborados</t>
  </si>
  <si>
    <t>320101701</t>
  </si>
  <si>
    <t>3201018</t>
  </si>
  <si>
    <t>Servicio de modelación regional de medios biótico, abiótico y social</t>
  </si>
  <si>
    <t>320101800</t>
  </si>
  <si>
    <t xml:space="preserve">Documentos técnicos de modelación regional elaborados </t>
  </si>
  <si>
    <t>3201019</t>
  </si>
  <si>
    <t>Servicio de información ambiental georreferenciada del proceso de evaluación</t>
  </si>
  <si>
    <t>320101900</t>
  </si>
  <si>
    <t xml:space="preserve">Documentos de revisión de información geográfica de evaluación elaborados </t>
  </si>
  <si>
    <t>3201020</t>
  </si>
  <si>
    <t>Servicio de información ambiental georreferenciada del proceso de seguimiento</t>
  </si>
  <si>
    <t>320102000</t>
  </si>
  <si>
    <t xml:space="preserve">Documentos de revisión de información geográfica de seguimiento elaborados </t>
  </si>
  <si>
    <t>3201021</t>
  </si>
  <si>
    <t>Documentos de instrumentos técnicos de evaluación y seguimiento ambiental</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</si>
  <si>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</si>
  <si>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</si>
  <si>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</si>
  <si>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</si>
  <si>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</si>
  <si>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</si>
  <si>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320102200</t>
  </si>
  <si>
    <t>Conceptos técnicos acogidos para procesos sancionatorios</t>
  </si>
  <si>
    <t>3299052</t>
  </si>
  <si>
    <t>Servicio de Gestión Documental</t>
  </si>
  <si>
    <t>329905211</t>
  </si>
  <si>
    <t>Esquemas para el manejo y organización de documentos e información diseñados</t>
  </si>
  <si>
    <t>329905212</t>
  </si>
  <si>
    <t>Esquemas para el manejo y organización de documentos e información implementados</t>
  </si>
  <si>
    <t>329905213</t>
  </si>
  <si>
    <t>Instrumentos archivísticos actualizados</t>
  </si>
  <si>
    <t>329905214</t>
  </si>
  <si>
    <t>Instrumentos archivísticos creados</t>
  </si>
  <si>
    <t>329905215</t>
  </si>
  <si>
    <t>Procesos implementados</t>
  </si>
  <si>
    <t>329905200</t>
  </si>
  <si>
    <t>Sistema de gestión documental implementado</t>
  </si>
  <si>
    <t>329905201</t>
  </si>
  <si>
    <t>Archivos gestionados</t>
  </si>
  <si>
    <t>329905202</t>
  </si>
  <si>
    <t>Capacitaciones en gestion documental y archivo realizadas</t>
  </si>
  <si>
    <t>329905203</t>
  </si>
  <si>
    <t>Documentos archivados</t>
  </si>
  <si>
    <t>329905204</t>
  </si>
  <si>
    <t>Documentos conservados</t>
  </si>
  <si>
    <t>329905205</t>
  </si>
  <si>
    <t>Documentos consultados</t>
  </si>
  <si>
    <t>329905206</t>
  </si>
  <si>
    <t>Documentos custodiados</t>
  </si>
  <si>
    <t>329905207</t>
  </si>
  <si>
    <t>Documentos digitalizados</t>
  </si>
  <si>
    <t>329905208</t>
  </si>
  <si>
    <t>Documentos históricos conservados</t>
  </si>
  <si>
    <t>329905209</t>
  </si>
  <si>
    <t>Documentos inventariados</t>
  </si>
  <si>
    <t>329905210</t>
  </si>
  <si>
    <t>Documentos tramitados</t>
  </si>
  <si>
    <t>3299060</t>
  </si>
  <si>
    <t>Servicio de implementación sistemas de gestión</t>
  </si>
  <si>
    <t>329906000</t>
  </si>
  <si>
    <t>Sistema de gestión implementado</t>
  </si>
  <si>
    <t>329906001</t>
  </si>
  <si>
    <t>Metodologías aplicadas</t>
  </si>
  <si>
    <t>329906002</t>
  </si>
  <si>
    <t>Informe final de implementación</t>
  </si>
  <si>
    <t>329906003</t>
  </si>
  <si>
    <t>Sistema de Gestión certificado</t>
  </si>
  <si>
    <t>329906004</t>
  </si>
  <si>
    <t>Herramientas implementadas</t>
  </si>
  <si>
    <t>329906100</t>
  </si>
  <si>
    <t>3299062</t>
  </si>
  <si>
    <t>Servicios de información actualizados</t>
  </si>
  <si>
    <t>329906200</t>
  </si>
  <si>
    <t>Sistemas de información para la gestión administrativa actualizados</t>
  </si>
  <si>
    <t>3299063</t>
  </si>
  <si>
    <t>Servicios de información implementados</t>
  </si>
  <si>
    <t>329906300</t>
  </si>
  <si>
    <t>329906301</t>
  </si>
  <si>
    <t xml:space="preserve">Usuarios con soporte técnico </t>
  </si>
  <si>
    <t>329906302</t>
  </si>
  <si>
    <t xml:space="preserve">Usuarios con soporte funcional </t>
  </si>
  <si>
    <t>3299054</t>
  </si>
  <si>
    <t>Documentos de Planeación</t>
  </si>
  <si>
    <t>329905401</t>
  </si>
  <si>
    <t>Planes estratégicos elaborados</t>
  </si>
  <si>
    <t>329905402</t>
  </si>
  <si>
    <t xml:space="preserve">Documentos de planeación con seguimiento realizado </t>
  </si>
  <si>
    <t>329905400</t>
  </si>
  <si>
    <t>329906102</t>
  </si>
  <si>
    <t>Sede dotada</t>
  </si>
  <si>
    <t>3299058</t>
  </si>
  <si>
    <t>Servicio de educación informal para la gestión administrativa</t>
  </si>
  <si>
    <t>329905800</t>
  </si>
  <si>
    <t>329905801</t>
  </si>
  <si>
    <t>Capacitaciones realizadas</t>
  </si>
  <si>
    <t>3299056</t>
  </si>
  <si>
    <t>Documentos normativos</t>
  </si>
  <si>
    <t>329905601</t>
  </si>
  <si>
    <t>Actos administrativos elaborados</t>
  </si>
  <si>
    <t>329905600</t>
  </si>
  <si>
    <t>329905602</t>
  </si>
  <si>
    <t>Proyectos de ley elaborados</t>
  </si>
  <si>
    <t>3299057</t>
  </si>
  <si>
    <t>Documentos de lineamientos técnicos</t>
  </si>
  <si>
    <t>329905700</t>
  </si>
  <si>
    <t>329905701</t>
  </si>
  <si>
    <t xml:space="preserve">Documentos de estrategias de posicionamiento y articulación interinstitucional implementados </t>
  </si>
  <si>
    <t>3203027</t>
  </si>
  <si>
    <t>Servicio de asistencia técnica para la operación de las Mesas Técnicas en el marco de los Consejos Ambientales Regionales</t>
  </si>
  <si>
    <t>320302700</t>
  </si>
  <si>
    <t>Jornadas de trabajo  realizadas</t>
  </si>
  <si>
    <t>3203028</t>
  </si>
  <si>
    <t>Servicio de asistencia técnica para la implementación de lineamientos priorizados de los Planes Estratégicos de las Macrocuencas</t>
  </si>
  <si>
    <t>320302800</t>
  </si>
  <si>
    <t>Proyectos de los Planes Estratégicos de las Macrocuencas incorporados en la planificación sectorial</t>
  </si>
  <si>
    <t>3202033</t>
  </si>
  <si>
    <t>Infraestructura ecoturística construida</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</si>
  <si>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</si>
  <si>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</si>
  <si>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</si>
  <si>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</si>
  <si>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</si>
  <si>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</si>
  <si>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</si>
  <si>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</si>
  <si>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320203400</t>
  </si>
  <si>
    <t>320203401</t>
  </si>
  <si>
    <t>Sedes administrativas construida dentro del área protegida</t>
  </si>
  <si>
    <t>320203402</t>
  </si>
  <si>
    <t>Infraestructura de control y vigilancia construida para el área protegida</t>
  </si>
  <si>
    <t>3203030</t>
  </si>
  <si>
    <t>Servicio de seguimiento a los procesos de ordenación y manejo de cuencas hidrográficas</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</si>
  <si>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</si>
  <si>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</si>
  <si>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</si>
  <si>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</si>
  <si>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320303100</t>
  </si>
  <si>
    <t>Autoridades Ambientales competentes asistidas en la gestión de aguas subterráneas</t>
  </si>
  <si>
    <t>3203032</t>
  </si>
  <si>
    <t>Servicio de asistencia técnica para la implementación de lineamientos priorizados de las Aguas Subterráneas del País</t>
  </si>
  <si>
    <t>320303200</t>
  </si>
  <si>
    <t xml:space="preserve">Proyectos para la gestión y evaluación integrada de las Aguas Subterráneas del País formulados </t>
  </si>
  <si>
    <t>3203033</t>
  </si>
  <si>
    <t>Servicio de asistencia técnica para la promoción del uso eficiente y ahorro del agua</t>
  </si>
  <si>
    <t>320303300</t>
  </si>
  <si>
    <t xml:space="preserve">Proyectos para la promoción del uso eficiente y ahorro del agua formulados  </t>
  </si>
  <si>
    <t>3203034</t>
  </si>
  <si>
    <t>Servicio de asistencia técnica para la implementación de lineamientos sobre el mejoramiento de la calidad del recurso hídrico</t>
  </si>
  <si>
    <t>320303400</t>
  </si>
  <si>
    <t>Proyectos  para el mejoramiento de la calidad del recurso hídrico formulados</t>
  </si>
  <si>
    <t>320203201</t>
  </si>
  <si>
    <t>3202031</t>
  </si>
  <si>
    <t>Documentos de lineamientos técnicos con acuerdos de uso, ocupación y tenencia en las áreas protegidas</t>
  </si>
  <si>
    <t>320203100</t>
  </si>
  <si>
    <t xml:space="preserve">Acuerdos de uso con campesinos que ocupan las áreas protegidas suscritos </t>
  </si>
  <si>
    <t>329900900</t>
  </si>
  <si>
    <t>329901000</t>
  </si>
  <si>
    <t>3299011</t>
  </si>
  <si>
    <t>Sedes adecuadas</t>
  </si>
  <si>
    <t>329901100</t>
  </si>
  <si>
    <t>3299012</t>
  </si>
  <si>
    <t>Sedes modificadas</t>
  </si>
  <si>
    <t>329901200</t>
  </si>
  <si>
    <t>3299013</t>
  </si>
  <si>
    <t>Sedes restauradas</t>
  </si>
  <si>
    <t>329901300</t>
  </si>
  <si>
    <t>3299014</t>
  </si>
  <si>
    <t>Sedes con reforzamiento estructural</t>
  </si>
  <si>
    <t>329901400</t>
  </si>
  <si>
    <t>3299015</t>
  </si>
  <si>
    <t>Sedes adquiridas</t>
  </si>
  <si>
    <t>329901500</t>
  </si>
  <si>
    <t>3299016</t>
  </si>
  <si>
    <t>Sedes mantenidas</t>
  </si>
  <si>
    <t>329901600</t>
  </si>
  <si>
    <t>3205014</t>
  </si>
  <si>
    <t>Obras para el control de erosión</t>
  </si>
  <si>
    <t>320501403</t>
  </si>
  <si>
    <t>Población directa beneficiada</t>
  </si>
  <si>
    <t>3205015</t>
  </si>
  <si>
    <t>Documentos de estudios técnicos hidrológicos e hidrogeológicos</t>
  </si>
  <si>
    <t>320501500</t>
  </si>
  <si>
    <t xml:space="preserve">Documentos de estudios técnicos hidrológicos e hidrogeológicos elaborados </t>
  </si>
  <si>
    <t>3205016</t>
  </si>
  <si>
    <t>Documentos de estudios técnicos geológicos y geotécnicos</t>
  </si>
  <si>
    <t>320501600</t>
  </si>
  <si>
    <t xml:space="preserve">Documentos de estudios técnicos geológicos y geotécnicos elaborados </t>
  </si>
  <si>
    <t>3205017</t>
  </si>
  <si>
    <t>Documentos con diseños de obra para la reducción y mitigación del riesgo de desastres</t>
  </si>
  <si>
    <t>320501700</t>
  </si>
  <si>
    <t xml:space="preserve">Documentos con diseños de obra para la reducción y mitigación del riesgo de desastres elaborados </t>
  </si>
  <si>
    <t>3299065</t>
  </si>
  <si>
    <t>Servicios tecnológicos</t>
  </si>
  <si>
    <t>329906500</t>
  </si>
  <si>
    <t>Índice de capacidad en la prestación de servicios de tecnología</t>
  </si>
  <si>
    <t>320700902</t>
  </si>
  <si>
    <t>Especies invasoras y exóticas controladas</t>
  </si>
  <si>
    <t>3203035</t>
  </si>
  <si>
    <t>Servicio de implementación de mecanismos y herramientas de conocimiento y manejo de la información para la Gestión Integral del Recurso Hídrico</t>
  </si>
  <si>
    <t>320303500</t>
  </si>
  <si>
    <t>Datos cargados en el sistema de información del recurso hídrico por las Autoridades Ambientales</t>
  </si>
  <si>
    <t>329906303</t>
  </si>
  <si>
    <t>Disponibilidad del servicio</t>
  </si>
  <si>
    <t>320501801</t>
  </si>
  <si>
    <t>Metros lineales</t>
  </si>
  <si>
    <t>3205010</t>
  </si>
  <si>
    <t>Obras para estabilización de taludes</t>
  </si>
  <si>
    <t>320501000</t>
  </si>
  <si>
    <t>Obras para estabilización de taludes realizadas</t>
  </si>
  <si>
    <t>Longitud</t>
  </si>
  <si>
    <t>3205011</t>
  </si>
  <si>
    <t>Obras para la prevención y control de inundaciones</t>
  </si>
  <si>
    <t>320501100</t>
  </si>
  <si>
    <t>Sección hidráulica construida y recuperada</t>
  </si>
  <si>
    <t>320501402</t>
  </si>
  <si>
    <t xml:space="preserve">Estructura construida </t>
  </si>
  <si>
    <t>3205008</t>
  </si>
  <si>
    <t>320500800</t>
  </si>
  <si>
    <t xml:space="preserve">Dragado realizado </t>
  </si>
  <si>
    <t>Volúmen</t>
  </si>
  <si>
    <t>320501102</t>
  </si>
  <si>
    <t>Área estabilizada</t>
  </si>
  <si>
    <t xml:space="preserve">Área </t>
  </si>
  <si>
    <t>320501400</t>
  </si>
  <si>
    <t xml:space="preserve">Área reforestada </t>
  </si>
  <si>
    <t>320501401</t>
  </si>
  <si>
    <t>Matriz Operativa y de Seguimiento - Ponderacion
PLAN DE ACCIÓN INSTITUCIONAL  2024-2027  
CORPORACIÓN AUTÓNOMA REGIONAL DEL QUINDÍO - CRQ</t>
  </si>
  <si>
    <t>DEFINICION DE PONDERACIONES (A nivel de Actividad)</t>
  </si>
  <si>
    <t>LINEA ESTRATÉGICA</t>
  </si>
  <si>
    <t>PONDERACIÒN LINEA ESTRATÉGICA</t>
  </si>
  <si>
    <t xml:space="preserve">PROGRAMA </t>
  </si>
  <si>
    <t>PONDERACIÓN DEL PROGRAMA  PARA TODOS LOS AÑOS</t>
  </si>
  <si>
    <t>PROYECTOS</t>
  </si>
  <si>
    <t>PONDERACIÓN DEL PROYECTO  PARA TODOS LOS AÑOS</t>
  </si>
  <si>
    <t>OBJETIVOS</t>
  </si>
  <si>
    <t>ACTIVIDADES</t>
  </si>
  <si>
    <t>UNIDAD DE MEDIDA DE LA ACTIVIDAD</t>
  </si>
  <si>
    <t>METAS FÍSICAS</t>
  </si>
  <si>
    <t>PONDERACIÓN DE LAS ACTIVIDADES AÑO 1 (2024)</t>
  </si>
  <si>
    <t>PONDERACIÓN DE LAS ACTIVIDADES AÑO 2 (2025)</t>
  </si>
  <si>
    <t>PONDERACIÓN DE LAS ACTIVIDADES AÑO 3 (2026)</t>
  </si>
  <si>
    <t>PONDERACIÓN DE LAS ACTIVIDADES AÑO 4 (2027)</t>
  </si>
  <si>
    <t>AÑO 1 2024</t>
  </si>
  <si>
    <t>AÑO 2  2025</t>
  </si>
  <si>
    <t>AÑO 3  2026</t>
  </si>
  <si>
    <t>AÑO 4  2027</t>
  </si>
  <si>
    <t>TOTAL Cuatrienio</t>
  </si>
  <si>
    <t>SEGUIMIENTO A LA GESTIÓN Y AVANCE EN LAS METAS FÍSICAS Y FINANCIERAS DEL PLAN DE ACCIÓN.
PLAN DE ACCIÓN INSTITUCIONAL  2024-2027  
CORPORACIÓN AUTÓNOMA REGIONAL DEL QUINDÍO - CRQ</t>
  </si>
  <si>
    <t xml:space="preserve">CORPORACIÓN AUTÓNOMA REGIONAL DEL QUINDIO
MATRIZ DE SEGUIMIENTO DEL PLAN DE ACCIÓN TRIENAL 
AVANCE EN LAS METAS FÍSICAS Y FINANCIERAS DEL PLAN DE ACCIÓN TRIENAL - PAT </t>
  </si>
  <si>
    <t>COMPONENTES PLAN OPERATIVO  DEL PLAN DE ACCIÓN
(inserte filas cuando sea necesario)</t>
  </si>
  <si>
    <t>UNIDAD DE MEDIDA</t>
  </si>
  <si>
    <t>(1)
META FISICA ANUAL
(Según unidad de medida)</t>
  </si>
  <si>
    <t>(2)
PONDERACIONES DE PROGRAMAS Y PROYECTOS 
(DE ACUERDO AL PA)</t>
  </si>
  <si>
    <t>TOTAL RECURSOS PROYECTADOS PRESUPUESTADOS PAI POR VIGENCIA</t>
  </si>
  <si>
    <t>(3)
AVANCE DE LA META
FISICA  (Según unidad de medida y Periodo Evaluado)</t>
  </si>
  <si>
    <t xml:space="preserve">(4)
PORCENTAJE DE AVANCE FISICO %
(Periodo Evaluado)
((2/1)*100)
</t>
  </si>
  <si>
    <t xml:space="preserve"> (5) 
DESCRIPCIÓN DEL AVANCE 
(Describir en texto el avance y establecer la ubicación del producto)</t>
  </si>
  <si>
    <t>(6)
ACUMULADO DE LA META
FISICA
(Según unidad de medida)</t>
  </si>
  <si>
    <t>(7)
PORCENTAJE DE AVANCE 
FISICO ACUMULADO %
((6/2A)*100)</t>
  </si>
  <si>
    <t>(8)
DESCRIPCIÓN DEL AVANCE</t>
  </si>
  <si>
    <t>(9)
META FINANCIERA ANUAL
($)</t>
  </si>
  <si>
    <t>(10)
AVANCE DE LA META FINANCIERA
(Recursos comprometidos periodo Evaluado)
$</t>
  </si>
  <si>
    <t>(11)
PORCENTAJE DEL AVANCE FINANCIERO COMPROMETIDO 
(Periodo Evaluado)
(10/9)*100</t>
  </si>
  <si>
    <t>(12)
AVANCE DE LA META FINANCIERA
(Recursos pagados periodo Evaluado)
$</t>
  </si>
  <si>
    <t>(13)
PORCENTAJE DEL AVANCE FINANCIERO PAGADO
(Periodo Evaluado)
(12/09)*100</t>
  </si>
  <si>
    <t>(14)
RESERVA PRESUPUESTAL
(12-10)
$</t>
  </si>
  <si>
    <t>(15)
AVANCE DE LA META FINANCIERA DE RESERVA PRESUPUESTAL
(Recursos pagados periodo Evaluado)
$</t>
  </si>
  <si>
    <t>(16)
PORCENTAJE DEL AVANCE FINANCIERO RESERVA PRESUPUESTAL PAGADA
(Periodo Evaluado)
(15/14)*100</t>
  </si>
  <si>
    <r>
      <t>(15)
ACUMULADO META FINANCIERA DEL PLAN
($)
(</t>
    </r>
    <r>
      <rPr>
        <b/>
        <sz val="10"/>
        <color indexed="8"/>
        <rFont val="Calibri"/>
        <family val="2"/>
      </rPr>
      <t>Σ</t>
    </r>
    <r>
      <rPr>
        <b/>
        <sz val="10"/>
        <color indexed="8"/>
        <rFont val="Arial Narrow"/>
        <family val="2"/>
      </rPr>
      <t>9)</t>
    </r>
  </si>
  <si>
    <t>(16)
ACUMULADO DE LA META FINANCIERA
(Recursos comprometidos periodo Evaluado)
$
(Σ10)</t>
  </si>
  <si>
    <t>(17)
ACUMULADO META FINANCIERA
(Recursos pagados periodo Evaluado)
$
(Σ12)</t>
  </si>
  <si>
    <t>(18)
ACUMULADO PORCENTAJE DEL AVANCE FINANCIERO PAGADO
(Periodo Evaluado)
(17/15)*100</t>
  </si>
  <si>
    <t>AÑO 1 (2024)</t>
  </si>
  <si>
    <t>AÑO 2 (2025)</t>
  </si>
  <si>
    <t>AÑO 3 (2026)</t>
  </si>
  <si>
    <t>AÑO 4 (2027)</t>
  </si>
  <si>
    <t>(2A)
TOTAL CUATRIENIO</t>
  </si>
  <si>
    <t>AÑO 1 
2024</t>
  </si>
  <si>
    <t>AÑO 2  
2025</t>
  </si>
  <si>
    <t>AÑO 3  
2026</t>
  </si>
  <si>
    <t>AÑO 4  
2027</t>
  </si>
  <si>
    <t>TOTAL RECURSOS CUATRIENIO</t>
  </si>
  <si>
    <t>REPORTE VIGENCIA</t>
  </si>
  <si>
    <t>AVANCE REZAGO</t>
  </si>
  <si>
    <t>AVANCE TOTAL</t>
  </si>
  <si>
    <t>AVANCE RESAGO</t>
  </si>
  <si>
    <t xml:space="preserve"> PLAN DE GESTIÓN AMBIENTAL REGIONAL, PGAR, 2020-2039, DEPARTAMENTO DEL QUINDÍO, CUENCA HIDROGRÁFICA DEL RÍO LA VIEJA 
SEGUIMIENTO - VIGENCIAS 2024 AL 2027</t>
  </si>
  <si>
    <t>PROGRAMA CAR</t>
  </si>
  <si>
    <t>OBJETIVO</t>
  </si>
  <si>
    <t>PRODUCTO</t>
  </si>
  <si>
    <t>META TOTAL</t>
  </si>
  <si>
    <t>MEDIANO PLAZO (2024-2031)</t>
  </si>
  <si>
    <t>ACTORES LÍDERES</t>
  </si>
  <si>
    <t>PLAN DE ACCIÓN INSTITUCIONAL  2024-2027  CORPORACIÓN AUTÓNOMA REGIONAL DEL QUINDÍO - CRQ</t>
  </si>
  <si>
    <t>POGRAMA SECTOR AMBIENTAL NACIONAL (Articulacion)</t>
  </si>
  <si>
    <t>INDICADOR ODS</t>
  </si>
  <si>
    <t>POLITICA NACIONAL AMBIENTAL</t>
  </si>
  <si>
    <t>PONDERACION (Cuatrienio)</t>
  </si>
  <si>
    <t>META (Cuatrienio)</t>
  </si>
  <si>
    <t>TOTAL RECURSOS PRESUPUESTADOS POR VIGENCIA</t>
  </si>
  <si>
    <t>FUENTE DE FINANCIACIÓN</t>
  </si>
  <si>
    <t>Codigo contable  (medio Ambiente) Contaduria General de la Nacion)</t>
  </si>
  <si>
    <t>Nombre cuenta contable  (medio Ambiente) Contaduria General de la Nacion)</t>
  </si>
  <si>
    <t>CATEGORÍA OCDE</t>
  </si>
  <si>
    <t>SUBCATEGORIA OCDE</t>
  </si>
  <si>
    <t>SENTENCIA</t>
  </si>
  <si>
    <t>CATEGORIA/ TEMATICA</t>
  </si>
  <si>
    <t>GEOMETRIA DE LA ACTIVIDAD</t>
  </si>
  <si>
    <t>ACTIVIDAD</t>
  </si>
  <si>
    <t>Codigo</t>
  </si>
  <si>
    <t>PROGRAMAS DE INVERSIÓN</t>
  </si>
  <si>
    <t>Descripción:</t>
  </si>
  <si>
    <t>TOTAL CUATRIENIO</t>
  </si>
  <si>
    <t>LÍNEA ESTRATÉGICA 1. PROTECCIÓN Y USO SOSTENIBLE DE LOS RECURSOS NATURALES.</t>
  </si>
  <si>
    <t>PROGRAMA 1. GESTIÓN INTEGRAL DEL RECURSO HÍDRICO.</t>
  </si>
  <si>
    <t>Conocimiento, Planificación y Manejo del Recurso Hídrico Superficial.</t>
  </si>
  <si>
    <t>Formular el PORH de la quebrada Buenavista.</t>
  </si>
  <si>
    <t>No programada PGAR</t>
  </si>
  <si>
    <t>CRQ</t>
  </si>
  <si>
    <t>ACTIVIDAD NO PROGRAMADA PGAR</t>
  </si>
  <si>
    <t>Ejecutar los PORH de los ríos Quindío, Roble y quebrada Buenavista.</t>
  </si>
  <si>
    <t>Plan Operativo</t>
  </si>
  <si>
    <t>P11 -  A2</t>
  </si>
  <si>
    <t>Actualizar los PORH de los ríos Quindío, Roble y quebrada Buenavista.</t>
  </si>
  <si>
    <t>Corriente Reglamentada</t>
  </si>
  <si>
    <t>Actualizar la Reglamentación de Corrientes: río Quindío, quebrada Buenavista, río Roble y río Barbas (articulada CARDER y CVC).</t>
  </si>
  <si>
    <t>Estaciones</t>
  </si>
  <si>
    <t>P11 -  A4</t>
  </si>
  <si>
    <t>Construir y/o actualizar tecnológicamente las Estaciones Hidrometeorológicas del Dpto.</t>
  </si>
  <si>
    <t>P12 - A2</t>
  </si>
  <si>
    <t>Operar la red hidrometeorológica de la CRQ.</t>
  </si>
  <si>
    <t>Acto Administrativo</t>
  </si>
  <si>
    <t>P12 - A3</t>
  </si>
  <si>
    <t>Establecer los objetivos de calidad para las principales fuentes hídricas del Departamento.</t>
  </si>
  <si>
    <t>P12 - A1</t>
  </si>
  <si>
    <t>Diseñar el programa de monitoreo hidrobiológico y de cantidad y calidad de agua para el Departamento.</t>
  </si>
  <si>
    <t>Ejecutar el programa de monitoreo hidrobiológico y cantidad y calidad de agua para el Dpto.</t>
  </si>
  <si>
    <t>P11 -  A7</t>
  </si>
  <si>
    <t>Actualizar la Evaluación Regional del Agua.</t>
  </si>
  <si>
    <t>Adelantar el acotamiento de las rondas hídricas de las cinco (5) primeras fuentes priorizadas en el Dpto del Quindío.</t>
  </si>
  <si>
    <t>Corriente con Acotamiento</t>
  </si>
  <si>
    <t>P11 -  A5</t>
  </si>
  <si>
    <t>Conocimiento, Planificación y Manejo de Aguas Subterráneas.</t>
  </si>
  <si>
    <t>Formular las medidas de manejo ambiental de los acuíferos del Quindío.</t>
  </si>
  <si>
    <t>Documento Técnico</t>
  </si>
  <si>
    <t>Ejecutar las medidas de manejo ambiental de los acuíferos del Quindío.</t>
  </si>
  <si>
    <t>P11 -  A6</t>
  </si>
  <si>
    <t>Optimización del Uso del Recurso Hídrico.</t>
  </si>
  <si>
    <t>Actualizar los Programas de Uso Eficiente y Ahorro del Agua.</t>
  </si>
  <si>
    <t>ENTES TERRITORIALES MUNICIPALES CRQ</t>
  </si>
  <si>
    <t>P12 - A9</t>
  </si>
  <si>
    <t>Ejecutar los Programas de Uso Eficiente y Ahorro del Agua.</t>
  </si>
  <si>
    <t>P12 - A10</t>
  </si>
  <si>
    <t>Formular un programa de formalizar los acueductos rurales del Departamento del Quindío.</t>
  </si>
  <si>
    <t>GOBERNACIÓN - ENTES TERRITORIALES MUNICIPALES</t>
  </si>
  <si>
    <t>ACTIVIDAD NO PROGRAMADA PGAR Y COMPETENCIA ENTES PUBLICOS Y/O PRIVADOS</t>
  </si>
  <si>
    <t>Ejecutar el programa de formalización de los acueductos rurales del Departamento del Quindío.</t>
  </si>
  <si>
    <t>ENTES TERRITORIALES MUNICIPALES USUARIOS DEL RECURSO - CRQ</t>
  </si>
  <si>
    <t>P12 - A12 
P12 - A13</t>
  </si>
  <si>
    <t>PROGRAMA 2. GESTIÓN INTEGRAL DE LA BIODIVERSIDAD Y SUS SERVICIOS ECOSISTÉMICOS.</t>
  </si>
  <si>
    <t>Conocimiento, Planificación y Manejo de la Biodiversidad.</t>
  </si>
  <si>
    <t>Identificar y caracterizar en la jurisdicción las especies de flora que requieren estrategias de Conservación.</t>
  </si>
  <si>
    <t>Estudio</t>
  </si>
  <si>
    <t>Identificar y caracterizar en la jurisdicción las especies de fauna que requieren estrategias de Conservación.</t>
  </si>
  <si>
    <t>Identificar y caracterizar en la jurisdicción las especies de fauna y flora introducidas, invasoras o en conflicto que requieren estrategias de Manejo.</t>
  </si>
  <si>
    <t>Evaluación de la pérdida de biodiversidad por efectos del cambio climático en el departamento del Quindío.</t>
  </si>
  <si>
    <t>CRQ - UNIVERSIDADES</t>
  </si>
  <si>
    <t>Formular o actualizar Planes de Manejo de Especies de Flora</t>
  </si>
  <si>
    <t>P7 - A2</t>
  </si>
  <si>
    <t>Ejecutar los Planes de Manejo de Especies de Flora.</t>
  </si>
  <si>
    <t>P7 - A4</t>
  </si>
  <si>
    <t>Formular o actualizar Planes de Manejo de Especies de Fauna.</t>
  </si>
  <si>
    <t>Ejecutar los Planes de Manejo de Especies de Fauna.</t>
  </si>
  <si>
    <t>Realizar estudio de valoración económica ambiental de los ecosistemas estratégicos priorizados.</t>
  </si>
  <si>
    <t>Realizar la evaluación departamental de la biodiversidad y sus servicios ecosistémicos</t>
  </si>
  <si>
    <t xml:space="preserve">P10 - A7
</t>
  </si>
  <si>
    <t>Evaluar el estado de amenaza de las especies objeto de implementación de los planes de manejo.</t>
  </si>
  <si>
    <t>P7 - A5</t>
  </si>
  <si>
    <t>Elaborar el estudio de línea base sobre el conocimiento, evaluación, monitoreo, valoración integral y manejo del servicio de la polinización.</t>
  </si>
  <si>
    <t>Diseñar programas de monitoreo de las especies objeto de conservación.</t>
  </si>
  <si>
    <t>P7 - A3</t>
  </si>
  <si>
    <t>Ejecutar los programas de monitoreo de las especies objeto de conservación</t>
  </si>
  <si>
    <t>Elaborar estudio de los ecosistemas de la Cuenca actualizado a escala 1:10.000</t>
  </si>
  <si>
    <t>P1- A4</t>
  </si>
  <si>
    <t>Planificación y Manejo de las Áreas Naturales Protegidas y Estrategias Complementarias de Conservación.</t>
  </si>
  <si>
    <t>Actualizar cada cinco años el Plan de Manejo del Distrito de Conservación de Suelos Barbas - Bremen.</t>
  </si>
  <si>
    <t>CRQ - CIP</t>
  </si>
  <si>
    <t>P8 - A2</t>
  </si>
  <si>
    <t>Ejecutar el Plan de Manejo del Distrito de Conservación de Suelos Barbas - Bremen.</t>
  </si>
  <si>
    <t>CRQ - ENTES TERRITORIALES - GREMIOS</t>
  </si>
  <si>
    <t>Actualizar cada cinco años el Plan de Manejo del Distrito Regional de Manejo Integrado de Bosques Altoandinos y Páramos de Génova.</t>
  </si>
  <si>
    <t>P8 - A1</t>
  </si>
  <si>
    <t>Ejecutar el Plan de Manejo del Distrito Regional de Manejo Integrado de Bosques Altoandinos y Páramos de Génova.</t>
  </si>
  <si>
    <t>P9 - A1</t>
  </si>
  <si>
    <t>Actualizar cada cinco años el Plan de Manejo del Distrito Regional de Manejo Integrado de la Cuenca Alta del río Quindío.</t>
  </si>
  <si>
    <t>P9 - A2</t>
  </si>
  <si>
    <t>Ejecutar el Plan de Manejo del Distrito Regional de Manejo Integrado de la Cuenca Alta del río Quindío.</t>
  </si>
  <si>
    <t>Formular el Plan de Manejo del Distrito Regional de Manejo Integrado de Bosques Altoandinos y Páramos de Chilí Pijao y actualizarlo cada cinco años.</t>
  </si>
  <si>
    <t>CRQ – COMITÉ INTERISTITUCIONAL DE PARTICIPACION (CIP)</t>
  </si>
  <si>
    <t>Ejecutar el Plan de Manejo del Distrito Regional de Manejo Integrado de Bosques Altoandinos y Páramos de Chilí Pijao.</t>
  </si>
  <si>
    <t>Formular y ejecutar los planes operativos de los sistemas de áreas protegidas (SIDAP, SIMAP, SIRAP) en la jurisdicción correspondiente.</t>
  </si>
  <si>
    <t>CRQ - ENTES TERRITORIALES - OTRAS CARS</t>
  </si>
  <si>
    <t>Formular Programas para adquirir predios en las áreas priorizadas como de interés estratégico para la conservación de los recursos hídricos.</t>
  </si>
  <si>
    <t>Programas</t>
  </si>
  <si>
    <t>ENTES TERRITORIALES</t>
  </si>
  <si>
    <t>Formular el Plan de Manejo de los predios en las áreas priorizadas como de interés estratégico para la conservación de los recursos hídricos.</t>
  </si>
  <si>
    <t>Ejecutar el Plan de Manejo de los predios en las áreas priorizadas como de interés estratégico para la conservación de los recursos hídricos.</t>
  </si>
  <si>
    <t>ACTIVIDAD COMPETENCIA ENTES PUBLICOS Y/O PRIVADOS</t>
  </si>
  <si>
    <t>Definir lineamientos para la formulación de la estrategia de pago por servicios ambientales.</t>
  </si>
  <si>
    <t>CRQ
ENTES TERRITORIALES</t>
  </si>
  <si>
    <t>Ejecutar la estrategia de pago por servicios ambientales.</t>
  </si>
  <si>
    <t>P8 - A5
P8 - A6</t>
  </si>
  <si>
    <t>Realizar estudios para determinar las áreas con función amortiguadora de las áreas naturales protegidas del Departamento.</t>
  </si>
  <si>
    <t>P9 -  A2</t>
  </si>
  <si>
    <t>Planificación y Manejo de Ecosistemas Estratégicos y Suelos de Protección.</t>
  </si>
  <si>
    <t>Formular planes de manejo, con zonificación y régimenes de uso, de los complejos de páramos en la jurisdicción del Quindío.</t>
  </si>
  <si>
    <t>CRQ - OTRAS CAR</t>
  </si>
  <si>
    <t>Ejecutar planes de manejo de los complejos de páramos en la jurisdicción del Quindío.</t>
  </si>
  <si>
    <t>Realizar estudio de identificación y delimitación de humedales en la jurisdicción del Quindío.</t>
  </si>
  <si>
    <t>Formular planes de manejo de los humedales en la jurisdicción del Quindío.</t>
  </si>
  <si>
    <t>Ejecutar planes de manejo de los humedales en la jurisdicción del Quindío.</t>
  </si>
  <si>
    <t>P9 -  A1</t>
  </si>
  <si>
    <t>Formular estrategias para recuperación de las áreas forestales protectoras de las fuentes hídricas.</t>
  </si>
  <si>
    <t>Proyecto</t>
  </si>
  <si>
    <t>Ejecutar estrategias para recuperación de áreas forestales protectoras de fuentes hídricas.</t>
  </si>
  <si>
    <t>P9 -  A3
P9 - A4</t>
  </si>
  <si>
    <t>PROGRAMA 3. GESTIÓN INTEGRAL DEL RECURSO SUELO Y LA PRODUCTIVIDAD.</t>
  </si>
  <si>
    <t>Conocimiento y Planificación del Suelo.</t>
  </si>
  <si>
    <t>Formular un programa de monitoreo y seguimiento al estado del recurso suelo en el Departamento del Quindío, de acuerdo con los lineamientos de expedidos por el MADS en cumplimiento Política Nacional para la Gestión Integral Ambiental del Suelo (GIAS).</t>
  </si>
  <si>
    <t>MADS - CRQ</t>
  </si>
  <si>
    <t>P2- A1</t>
  </si>
  <si>
    <t>Ejecutar el programa de monitoreo y seguimiento al estado del recurso suelo en el Departamento del Quindío, de acuerdo con los lineamientos de expedidos por el MADS en cumplimiento Política Nacional para la Gestión Integral Ambiental del Suelo (GIAS).</t>
  </si>
  <si>
    <t>P2- A2</t>
  </si>
  <si>
    <t>Conocimiento de los suelos para su preservación, restauración, uso y manejo sostenible.</t>
  </si>
  <si>
    <t>Formular un programa de transferencia técnica de paquetes tecnológicos para el uso y aprovechamiento sostenible del suelo en la Reserva Forestal Central, según la zonificación generada por el Ministerio de Ambiente y Desarrollo Sostenible.</t>
  </si>
  <si>
    <t>CRQ - ENTES TERRITORIALES</t>
  </si>
  <si>
    <t>Ejecutar el programa de transferencia técnica de paquetes tecnológicos para el uso y aprovechamiento sostenible del suelo en la Reserva Forestal Central, según la zonificación generada por el Ministerio de Ambiente y Desarrollo Sostenible.</t>
  </si>
  <si>
    <t>P1 - A1</t>
  </si>
  <si>
    <t>Formular un programa de transferencia técnica de paquetes tecnológicos para el uso y aprovechamiento sostenible del suelo en las Áreas Naturales Protegidas, según la zonificación y Plan de Manejo.</t>
  </si>
  <si>
    <t>Ejecutar un programa de transferencia técnica de paquetes tecnológicos para el uso y aprovechamiento sostenible del suelo en las Áreas Naturales Protegidas, según la zonificación y Plan de Manejo.</t>
  </si>
  <si>
    <t>P1 - A2</t>
  </si>
  <si>
    <t>Identificar y priorizar las actividades productivas que generan impactos negativos al suelo, a partir de los resultados de estudios de conflictos de uso.</t>
  </si>
  <si>
    <t>P4 - A4</t>
  </si>
  <si>
    <t>Generar lineamientos para el manejo ambiental de las actividades productivas priorizadas que generan impactos negativos al suelo.</t>
  </si>
  <si>
    <t>P4 - A5</t>
  </si>
  <si>
    <t>Recuperación de Suelos y Reconversión de Usos hacia Sistemas Sostenibles</t>
  </si>
  <si>
    <t>Realizar reconversión socioambiental de sistemas productivos en zonas de la Reserva Forestal Central establecida por la Ley 2a de 1959.</t>
  </si>
  <si>
    <t>Ha</t>
  </si>
  <si>
    <t>GREMIOS - ENTES TERRITORIALES - CRQ</t>
  </si>
  <si>
    <t>P3 - A1</t>
  </si>
  <si>
    <t>Desarrollar acciones de rehabilitación de suelos degradados identificados en el POMCA río La Vieja.</t>
  </si>
  <si>
    <t>P3 - A2</t>
  </si>
  <si>
    <t>Desarrollar acciones de restauración de suelos degradados identificados en el POMCA río La Vieja.</t>
  </si>
  <si>
    <t>Promoción de Sistemas Sostenibles de Producción.</t>
  </si>
  <si>
    <t>Ejecutar el Programa de Sostenibilidad Ambiental del Paisaje Cultural Cafetero en el departamento del Quindío.</t>
  </si>
  <si>
    <t>CRQ - COMITÉ INTERSECTORIAL</t>
  </si>
  <si>
    <t>P5 - A3</t>
  </si>
  <si>
    <t>Desarrollar Agendas de trabajo con sectores productivos y de servicios concertadas (en especial industria, construcción, comercio, turismo, transporte, agropecuario (cafetero), forestal y agroindustrial).</t>
  </si>
  <si>
    <t>Agendas</t>
  </si>
  <si>
    <t>P5 - A6 
P5 - A6</t>
  </si>
  <si>
    <t>Generar lineamientos para la implementación de sistemas productivos con enfoque agroecológico.</t>
  </si>
  <si>
    <t>Diseñar un Plan de turismo de naturaleza para el Departamento</t>
  </si>
  <si>
    <t>GOBERNACION - CRQ</t>
  </si>
  <si>
    <t>Ejecutar un Plan de turismo de naturaleza para el Departamento.</t>
  </si>
  <si>
    <t>Actualizar cada cuatro años el Plan de acción de negocios verdes.</t>
  </si>
  <si>
    <t>P5 - A4</t>
  </si>
  <si>
    <t>Ejecutar el Plan de acción de negocios verdes.</t>
  </si>
  <si>
    <t>P5 - A5</t>
  </si>
  <si>
    <t>Desarrollo de Aspectos Mineros.</t>
  </si>
  <si>
    <t>Inscribir e implementar la validación biométrica de la minería de subsistencia, a nivel municipal.</t>
  </si>
  <si>
    <t>Proceso</t>
  </si>
  <si>
    <t>Actualizar estudio sobre materiales arrastre en el Departamento.</t>
  </si>
  <si>
    <t>P5 - A1</t>
  </si>
  <si>
    <t>Formular un programa para el fortalecimiento de la asociatividad de la actividad de minería de material de construcción en el Departamento.</t>
  </si>
  <si>
    <t>GOBERNACIÓN</t>
  </si>
  <si>
    <t>LÍNEA ESTRATÉGICA 2. SOSTENIBILIDAD AMBIENTAL URBANO – RURAL.</t>
  </si>
  <si>
    <t>PROGRAMA 4. GESTIÓN AMBIENTAL URBANO - RURAL</t>
  </si>
  <si>
    <t>Sostenibilidad Ambiental Urbano-Rural.</t>
  </si>
  <si>
    <t>Ejecutar anualmente las actividades de los Mapas de Riesgo de calidad del agua para consumo humano, de acuerdo a las competencias.</t>
  </si>
  <si>
    <t>ENTES TERRITORIALES - CRQ</t>
  </si>
  <si>
    <t>P11 - A4</t>
  </si>
  <si>
    <t>Formular y adoptar los planes de descontaminación por ruido en los doce municipios del Departamento.</t>
  </si>
  <si>
    <t>P6 - A5</t>
  </si>
  <si>
    <t>Ejecutar los planes de descontaminación por ruido en los doce municipios del Departamento.</t>
  </si>
  <si>
    <t>P6 - A6</t>
  </si>
  <si>
    <t>Realizar un estudio técnico para el levantamiento de información de línea base del diagnóstico de la Calidad del Aire para el departamento del Quindío.</t>
  </si>
  <si>
    <t>Diseñar la red de monitoreo y vigilancia de la calidad del aire para el departamento del Quindío.</t>
  </si>
  <si>
    <t>Diseño</t>
  </si>
  <si>
    <t>Implementar y operar la red de monitoreo de vigilancia de la calidad del aire para el departamento del Quindío.</t>
  </si>
  <si>
    <t>P6 - A1</t>
  </si>
  <si>
    <t>Elaborar un estudio para la generación de la línea base ambiental en los centros urbanos del Departamento, en marco de la política nacional de gestión ambiental urbana.</t>
  </si>
  <si>
    <t>P6 - A14</t>
  </si>
  <si>
    <t>Formular un programa de gestión ambiental urbana para el Departamento en el marco de la política nacional de gestión ambiental urbana.</t>
  </si>
  <si>
    <t>Ejecutar el programa de gestión ambiental urbana para el Departamento.</t>
  </si>
  <si>
    <t>Saneamiento Básico Integral.</t>
  </si>
  <si>
    <t>Formular y/o actualizar los Planes Maestro de Acueducto y Alcantarillado en los municipios del Departamento.</t>
  </si>
  <si>
    <t>Ejecutar los Planes Maestro de Acueducto y Alcantarillado en los municipios del Departamento.</t>
  </si>
  <si>
    <t>ACTIVIDAD QUE CORRESPONDE A OTROS ENTES PUBLICOS Y/O PRIVADOS</t>
  </si>
  <si>
    <t>Formular los Planes de Saneamiento y Manejo de Vertimientos de centro poblados rurales priorizados.</t>
  </si>
  <si>
    <t>Construir y operar las obras de saneamiento de centros poblados rurales del Departamento.</t>
  </si>
  <si>
    <t>Centro Poblado con obra</t>
  </si>
  <si>
    <t>Ejecutar los Planes de Saneamiento y Manejo de Vertimientos municipales.</t>
  </si>
  <si>
    <t>EMPRESAS DE SERVICIOS PÚBLICOS - ENTES TERRITORIALES</t>
  </si>
  <si>
    <t>Adquirir los predios para la construcción de las Plantas de Tratamiento de Aguas Residuales contemplados en los Planes de Saneamiento y Manejo de Vertimientos municipales.</t>
  </si>
  <si>
    <t>Predios</t>
  </si>
  <si>
    <t>Elaborar un estudio técnico, económico y ambiental para la solución regional en el manejo y aprovechamiento de Residuos sólidos.</t>
  </si>
  <si>
    <t>GOBERNACIÓN Y MUNICIPIOS</t>
  </si>
  <si>
    <t>Realizar el aprovechamiento del 50% de los residuos sólidos generados en los municipios, en plantas regionales de aprovechamiento.</t>
  </si>
  <si>
    <t>ENTES TERRITORIALES MUNICIPALES</t>
  </si>
  <si>
    <t>Actualizar los Planes de Gestión Integral de Residuos Sólidos Municipales, PGIRS.</t>
  </si>
  <si>
    <t>Ejecutar los Planes de Gestión Integral de Residuos Sólidos Municipales, PGIRS.</t>
  </si>
  <si>
    <t>PGIRS</t>
  </si>
  <si>
    <t>Formular Planes municipales de control y seguimiento a la Gestión de Residuos Peligrosos - RESPEL y Residuos de Aparatos Eléctricos, Electrónicos y Especiales- RAEE.</t>
  </si>
  <si>
    <t>Ejecutar Planes municipales de control y seguimiento a la Gestión de Residuos Peligrosos - RESPEL y Residuos de Aparatos Eléctricos, Electrónicos y Especiales- RAEE</t>
  </si>
  <si>
    <t>Elaborar un estudio para la gestión integral de residuos sólidos domésticos en zonas rurales del Departamento.</t>
  </si>
  <si>
    <t>Realizar un estudio técnico, económico y ambiental para la solución regional en el manejo y la disposición final de los residuos de construcciones y demoliciones.</t>
  </si>
  <si>
    <t>Realizar el aprovechamiento del 50% de los residuos de construcciones y demoliciones generados en los municipios.</t>
  </si>
  <si>
    <t>LÍNEA ESTRATÉGICA 3. GESTIÓN INTEGRAL DE RIESGOS Y CAMBIO CLIMÁTICO.</t>
  </si>
  <si>
    <t>PROGRAMA 5. GESTIÓN INTEGRAL DE RIESGOS DE DESASTRES Y DEL CAMBIO CLIMÁTICO</t>
  </si>
  <si>
    <t>Conocimiento del Riesgo en el Departamento del Quindío.</t>
  </si>
  <si>
    <t>Elaborar un protocolo para la incorporación de los resultados de los estudios de amenaza y vulnerabilidad del POMCA en los planes municipales de gestión del riesgo.</t>
  </si>
  <si>
    <t>Protocolo</t>
  </si>
  <si>
    <t>Elaborar estudios básicos de amenaza en áreas rurales y urbanas en cada municipio del Departamento, de acuerdo con la normatividad y metodología definida por la Entidad competente.</t>
  </si>
  <si>
    <t>Estudios Básicos</t>
  </si>
  <si>
    <t>Elaborar estudios detallados de amenaza, vulnerabilidad y riesgo en áreas rurales y urbanas de cada municipio del Departamento, de acuerdo con la normatividad y metodología definida por la Entidad competente.</t>
  </si>
  <si>
    <t>Estudios Detallados</t>
  </si>
  <si>
    <t>Actualizar a escala 1:25000, el estudio de zonificación de riesgo por incendios de coberturas vegetales del Departamento.</t>
  </si>
  <si>
    <t>Estudios</t>
  </si>
  <si>
    <t>CRQ - ENTES TERRITORIALES MUNICIPALES</t>
  </si>
  <si>
    <t>Reducción del Riesgo en el Departamento del Quindío.</t>
  </si>
  <si>
    <t>Actualizar el inventario de viviendas e infraestructuras localizadas en zonas de alto riesgo no mitigable.</t>
  </si>
  <si>
    <t>Inventario</t>
  </si>
  <si>
    <t>Ejecutar el programa de reubicación de asentamientos en zonas de alto riesgo no mitigable por movimientos en masa, inundaciones y avenidas torrenciales, según plan de gestión del riesgo.</t>
  </si>
  <si>
    <t>Diseñar la red departamental de monitoreo aplicables a la gestión del riesgo de origen natural y antrópico.</t>
  </si>
  <si>
    <t>Operar la red departamental de monitoreo aplicables a la gestión del riesgo de origen natural y antrópico.</t>
  </si>
  <si>
    <t>Manejo de Desastres.</t>
  </si>
  <si>
    <t>Diseñar y operar la red departamental de alerta temprana con participación de actores.</t>
  </si>
  <si>
    <t>Actualizar las estrategias municipales de respuesta a emergencias, con base en los planes municipales y el plan departamental de gestión de riegos de desastres.</t>
  </si>
  <si>
    <t>Ejecución Articulada del Plan Departamental de Adaptación y Mitigación al Cambio Climático.</t>
  </si>
  <si>
    <t>Articulación del Plan de Gestión Integral de Cambio Climático Departamental con otros instrumentos de planificación.</t>
  </si>
  <si>
    <t>Matriz</t>
  </si>
  <si>
    <t>CRQ - GOBERNACIÓN</t>
  </si>
  <si>
    <t>Ejecutar conjuntamente medidas de adaptación y mitigación al cambio climático.</t>
  </si>
  <si>
    <t>Planes Operativos</t>
  </si>
  <si>
    <t>GOBERNACIÓN - CRQ - MUNICIPIOS</t>
  </si>
  <si>
    <t>P16 - A2</t>
  </si>
  <si>
    <t>Elaborar estudio de amenazas y vulnerabilidades de la biodiversidad por consecuencia del cambio climático y la variabilidad climática.</t>
  </si>
  <si>
    <t xml:space="preserve">CRQ </t>
  </si>
  <si>
    <t>UNIVERSIDADES</t>
  </si>
  <si>
    <t>LÍNEA ESTRATÉGICA 4. ORDENAMIENTO AMBIENTAL DEL TERRITORIO.</t>
  </si>
  <si>
    <t>PROGRAMA 6. ORDENAMIENTO AMBIENTAL.</t>
  </si>
  <si>
    <t>Planificación Ambiental.</t>
  </si>
  <si>
    <t>Formular y adoptar el Plan General de Ordenación Forestal, de acuerdo con los lineamientos del MADS.</t>
  </si>
  <si>
    <t>Ajustar la zonificación de la Reserva Forestal Central a escala 1:25.000 (corto plazo) y 1:10.000 (largo plazo), según lineamientos del MADS.</t>
  </si>
  <si>
    <t>Definir la Estructura Ecológica Principal departamental a escala 1:25.000 y su precisión a nivel municipal a escalas 1:25.000 (rural) y 1:5000 (urbano), de acuerdo con la metodología IDEAM.</t>
  </si>
  <si>
    <t>Generar conocimiento y planificación ambiental de los suelos de expansión urbana de los municipios.</t>
  </si>
  <si>
    <t>Establecer la metodología para la definición precisa de los tramos para usos suburbanos sobre vías de primer y segundo orden del Departamento, según reglamentación de la CRQ.</t>
  </si>
  <si>
    <t>Elaborar el diagnóstico de la actividad turística en el departamento del Quindío.</t>
  </si>
  <si>
    <t>GOBERNACIÓN - CRQ</t>
  </si>
  <si>
    <t>Elaborar y aplicar lineamientos ambientales para el manejo sostenible de la actividad turística rural en el departamento del Quindío.</t>
  </si>
  <si>
    <t>Actualización Cartográfica.</t>
  </si>
  <si>
    <t>Realizar estudio quinquenal a escala 1:10.000 de uso y cobertura del suelo.</t>
  </si>
  <si>
    <t>P1 - A3</t>
  </si>
  <si>
    <t>Estudio de Clasificación Agrológica de suelos del Quindío, a escala 1:10.000.</t>
  </si>
  <si>
    <t>Realizar estudios de conflictos de uso del suelo a escala 1:25.000 (corto plazo) y 1:10.000 (mediano plazo).</t>
  </si>
  <si>
    <t>P1 - A4</t>
  </si>
  <si>
    <t>Actualizar la cartografía base a escala 1:5.000, integrada al SIG-Quindío.</t>
  </si>
  <si>
    <t>P4 - A1</t>
  </si>
  <si>
    <t>LÍNEA ESTRATÉGICA 5. CULTURA AMBIENTAL Y GOBERNANZA.</t>
  </si>
  <si>
    <t>PROGRAMA 7. EDUCACIÓN AMBIENTAL, PARTICIPACIÓN E INFORMACIÓN.</t>
  </si>
  <si>
    <t>Organización y Participación Social.</t>
  </si>
  <si>
    <t>Desarrollar un programa de capacitación a los actores clave para la Gestión Ambiental Regional.</t>
  </si>
  <si>
    <t>P18 - A1</t>
  </si>
  <si>
    <t>Fortalecer instancias de participación ciudadana, pueblos y organizaciones indígenas, comunidades afrodescendientes y minorías, para promover mecanismos que activen sinergias sociales y de concertación para la gestión ambiental regional.</t>
  </si>
  <si>
    <t>Instancias</t>
  </si>
  <si>
    <t>CRQ - CONSEJO DE CUENCA - GRUPOS ETNICOS</t>
  </si>
  <si>
    <t xml:space="preserve">
P17 - A5
P17 - A6</t>
  </si>
  <si>
    <t>Ejecutar la estrategia de cultura del agua y manejo de conflictos en el Departamento del Quindío.</t>
  </si>
  <si>
    <t>CRQ - ENTES TERRITORIALES - ESP</t>
  </si>
  <si>
    <t>P18 - A2</t>
  </si>
  <si>
    <t>Diseñar la estrategia interinstitucional y comunitaria para el control y vigilancia del uso y manejo de los recursos naturales y el ambiente del departamento del Quindío.</t>
  </si>
  <si>
    <t>Implementar la estrategia interinstitucional y comunitaria para el control y vigilancia del uso y manejo de los recursos naturales y el ambiente del departamento del Quindío.</t>
  </si>
  <si>
    <t>P5 - A8</t>
  </si>
  <si>
    <t>Realizar encuentros regionales de empresarios y productores de negocios verdes en la ecorregión Eje Cafetero.</t>
  </si>
  <si>
    <t>Evento</t>
  </si>
  <si>
    <t>P5 - A6</t>
  </si>
  <si>
    <t>Fortalecer las capacidades de los actores participantes de la operación red de alerta temprana en el marco del plan de gestión del riesgo y acciones de adaptación al cambio climático.</t>
  </si>
  <si>
    <t>P15 - A4</t>
  </si>
  <si>
    <t>Ejecutar los acuerdos establecidos en la consulta previa del POMCA con las comunidades indígenas asentadas en el departamento del Quindío.</t>
  </si>
  <si>
    <t>CRQ - COMUNIDADES INDÍGENAS</t>
  </si>
  <si>
    <t>P4 - A6</t>
  </si>
  <si>
    <t>Ejecutar el componente ambiental de los Planes de Vida de grupos étnicos del Departamento.</t>
  </si>
  <si>
    <t>Implementar encuentros del Consejo de Cuenca de la Ecorregión Eje Cafetero como espacios de participación para la ordenación y manejo de las cuencas en la ecorregión.</t>
  </si>
  <si>
    <t>CRQ - CONSEJO DE CUENCA</t>
  </si>
  <si>
    <t>P4 - A9</t>
  </si>
  <si>
    <t>Realizar encuentros locales y/o regionales para compartir avances y experiencias en gobernanza ambiental en torno al Agua, Cambio Climático, Gestión del Riesgo, Diversidad Biológica, Residuos Sólidos, Soberanía Alimentaria.</t>
  </si>
  <si>
    <t>CRQ - OTRAS CARS</t>
  </si>
  <si>
    <t>P18- A1</t>
  </si>
  <si>
    <t>Educación Ambiental.</t>
  </si>
  <si>
    <t>Formular el Plan Departamental de Educación Ambiental.</t>
  </si>
  <si>
    <t>ENTES TERRITORIALES - ACTORES CIDEA – CRQ</t>
  </si>
  <si>
    <t>Ejecutar el Plan Departamental de Educación Ambiental.</t>
  </si>
  <si>
    <t>P17- A1
P17- A3
P17- A4</t>
  </si>
  <si>
    <t>PROYECTO 17 - A3</t>
  </si>
  <si>
    <t>Conformar y fortalecer el Comité Técnico Interinstitucional de la Educación Ambiental Regional - CIDEAR, Departamental - CIDEA y los municipales - COMEDAS.</t>
  </si>
  <si>
    <t>P17- A8</t>
  </si>
  <si>
    <t>PROYECTO 17 - A8</t>
  </si>
  <si>
    <t>Ejecutar la estrategia de acompañamiento a los Proyectos Ambientales Escolares – PRAE.</t>
  </si>
  <si>
    <t>P17 - A7</t>
  </si>
  <si>
    <t>PROYECTO 17 - A7</t>
  </si>
  <si>
    <t>Ejecutar la estrategia de formación a los Proyectos Ciudadanos de Educación Ambiente - PROCEDA.</t>
  </si>
  <si>
    <t>P17 - A1</t>
  </si>
  <si>
    <t>Información y Conocimiento para la Gestión Ambiental.</t>
  </si>
  <si>
    <t>Diseñar la estrategia de comunicación e información para la gestión ambiental regional.</t>
  </si>
  <si>
    <t>P22 - A1</t>
  </si>
  <si>
    <t>Ejecutar la estrategia de comunicación e información para la gestión ambiental regional.</t>
  </si>
  <si>
    <t>P22 - A2</t>
  </si>
  <si>
    <t>Desarrollar e implementar el sistema de información ambiental y geográfica del Quindío, articulado a la Cuenca del Río La Vieja.</t>
  </si>
  <si>
    <t>Diseñar un sistema de información que articule las temáticas ambientales regionales y el seguimiento y evaluación a la gestión ambiental regional.</t>
  </si>
  <si>
    <t>Operar el sistema de información que articule las temáticas ambientales regionales y el seguimiento y evaluación a la gestión ambiental regional.</t>
  </si>
  <si>
    <t>Formular un plan de investigación ambiental, en coordinación con universidades e institutos de investigación.</t>
  </si>
  <si>
    <t>CRQ - UNIVERSIDADES - CENTROS DE INVESTIGACIÓN</t>
  </si>
  <si>
    <t>Ejecutar el plan de investigación ambiental, en coordinación con universidades e institutos de investigación.</t>
  </si>
  <si>
    <t>UNIVERSIDADES - CENTROS DE INVESTIGACIÓN - CRQ</t>
  </si>
  <si>
    <t>Diseñar el Proyecto Parque Nacional de Ciencia, Tecnología e Investigación del Bambú y guadua.</t>
  </si>
  <si>
    <t>Ejecutar el proyecto del Parque Nacional de Ciencia, Tecnología e Investigación del Bambú y guadua.</t>
  </si>
  <si>
    <t>P10 - A7
P10 - A8
P10 - A9</t>
  </si>
  <si>
    <t>Generar y aplicar Plan de Medios para la divulgación guías para el uso y manejo sostenible del suelo.</t>
  </si>
  <si>
    <t>P4 - A3</t>
  </si>
  <si>
    <t>PROGRAMAS.   C</t>
  </si>
  <si>
    <t>PRODUCTOS.   J</t>
  </si>
  <si>
    <t>UNIDADES.  L</t>
  </si>
  <si>
    <t>INDICADORES PND.    R</t>
  </si>
  <si>
    <t>ODS.  S</t>
  </si>
  <si>
    <t>POLITICA AMB.  T</t>
  </si>
  <si>
    <t>OCDE.  W</t>
  </si>
  <si>
    <t>SUB OCDE.  X</t>
  </si>
  <si>
    <t>GEOMET.  AN</t>
  </si>
  <si>
    <t>1 Fortalecimiento del desempeño ambiental de los sectores productivos</t>
  </si>
  <si>
    <t>3201~1 Fortalecimiento del desempeño ambiental de los sectores productivos</t>
  </si>
  <si>
    <t>1 Documentos de política para el fortalecimiento del desempeño ambiental de los sectores productivos</t>
  </si>
  <si>
    <t>3201~1 Documentos de política para el fortalecimiento del desempeño ambiental de los sectores productivos</t>
  </si>
  <si>
    <t>1 Área</t>
  </si>
  <si>
    <t>1 Documentos de política realizados</t>
  </si>
  <si>
    <t>32011~1 Documentos de política realizados</t>
  </si>
  <si>
    <t>1 No aplica</t>
  </si>
  <si>
    <t>1~No aplica</t>
  </si>
  <si>
    <t>1 CAPA</t>
  </si>
  <si>
    <t>1 CAPA-1) Protección de la atmosfera y el clima</t>
  </si>
  <si>
    <t>1 Punto</t>
  </si>
  <si>
    <t>1.1.1.1</t>
  </si>
  <si>
    <t>2 Conservación de la biodiversidad y sus servicios ecosistémicos</t>
  </si>
  <si>
    <t>3202~2 Conservación de la biodiversidad y sus servicios ecosistémicos</t>
  </si>
  <si>
    <t>2 Documentos de lineamientos técnicos para el fortalecimiento del desempeño ambiental de los sectores productivos</t>
  </si>
  <si>
    <t>3201~2 Documentos de lineamientos técnicos para el fortalecimiento del desempeño ambiental de los sectores productivos</t>
  </si>
  <si>
    <t>2 µg/m3</t>
  </si>
  <si>
    <t>2 Documentos de política de pasivos ambientales formulados</t>
  </si>
  <si>
    <t>32011~2 Documentos de política de pasivos ambientales formulados</t>
  </si>
  <si>
    <t>2 Acidez media del mar (pH) medida en un conjunto convenido de estaciones de muestreo representativas</t>
  </si>
  <si>
    <t>2~Acidez media del mar (pH) medida en un conjunto convenido de estaciones de muestreo representativas</t>
  </si>
  <si>
    <t>2 Política Ambiental para la Gestión Integral de Residuos o Desechos Peligrosos</t>
  </si>
  <si>
    <t>2~Política Ambiental para la Gestión Integral de Residuos o Desechos Peligrosos</t>
  </si>
  <si>
    <t>2 CREMA</t>
  </si>
  <si>
    <t>2 CAPA-2) Gestión de Aguas residuales</t>
  </si>
  <si>
    <t>2 Línea</t>
  </si>
  <si>
    <t>1.1.1.2</t>
  </si>
  <si>
    <t>3 Gestión integral del recurso hídrico</t>
  </si>
  <si>
    <t>3203~3 Gestión integral del recurso hídrico</t>
  </si>
  <si>
    <t>3 Servicio de asistencia técnica para la consolidación de negocios verdes</t>
  </si>
  <si>
    <t>3201~3 Servicio de asistencia técnica para la consolidación de negocios verdes</t>
  </si>
  <si>
    <t>3 Acciones</t>
  </si>
  <si>
    <t>3 Documentos de política de pasivos ambientales implementados</t>
  </si>
  <si>
    <t>32011~3 Documentos de política de pasivos ambientales implementados</t>
  </si>
  <si>
    <t>3 Asignación presupuestaria a la investigación en el campo de la tecnología marina como porcentaje del presupuesto total de la investigación</t>
  </si>
  <si>
    <t>3~Asignación presupuestaria a la investigación en el campo de la tecnología marina como porcentaje del presupuesto total de la investigación</t>
  </si>
  <si>
    <t>3 Política de Prevención y Control de la Contaminación del Aire</t>
  </si>
  <si>
    <t>3~Política de Prevención y Control de la Contaminación del Aire</t>
  </si>
  <si>
    <t>3 Otras actividades de gestión ambiental</t>
  </si>
  <si>
    <t>3 CAPA-3) Gestión de residuos</t>
  </si>
  <si>
    <t>3 Poligono</t>
  </si>
  <si>
    <t>1.1.1.3</t>
  </si>
  <si>
    <t>4 Gestión de la información y el conocimiento ambiental</t>
  </si>
  <si>
    <t>3204~4 Gestión de la información y el conocimiento ambiental</t>
  </si>
  <si>
    <t>4 Servicio de asistencia técnica en el marco de la formulación e implementación de proyectos demostrativos para la reducción de impactos ambientales de la minería</t>
  </si>
  <si>
    <t>3201~4 Servicio de asistencia técnica en el marco de la formulación e implementación de proyectos demostrativos para la reducción de impactos ambientales de la minería</t>
  </si>
  <si>
    <t>4 Actos Administrativos</t>
  </si>
  <si>
    <t>4 Documentos de política de calidad del aire actualizados</t>
  </si>
  <si>
    <t>32011~4 Documentos de política de calidad del aire actualizados</t>
  </si>
  <si>
    <t>4 Asistencia oficial para el desarrollo neta, total y para los países menos adelantados, como porcentaje de los ingresos nacionales brutos de los donantes del Comité de Asistencia para el Desarrollo de la OCDE</t>
  </si>
  <si>
    <t>4~Asistencia oficial para el desarrollo neta, total y para los países menos adelantados, como porcentaje de los ingresos nacionales brutos de los donantes del Comité de Asistencia para el Desarrollo de la OCDE</t>
  </si>
  <si>
    <t>4 Política Gestión Ambiental Urbana</t>
  </si>
  <si>
    <t>4~Política Gestión Ambiental Urbana</t>
  </si>
  <si>
    <t>4 CAPA-4) Protección y recuperación del suelo, aguas subterráneas y superficiales</t>
  </si>
  <si>
    <t>0 No Aplica</t>
  </si>
  <si>
    <t>1.1.1.4</t>
  </si>
  <si>
    <t>5 Ordenamiento ambiental territorial</t>
  </si>
  <si>
    <t>3205~5 Ordenamiento ambiental territorial</t>
  </si>
  <si>
    <t>5 Documentos de estudios técnicos para el fortalecimiento del desempeño ambiental de los sectores productivos</t>
  </si>
  <si>
    <t>3201~5 Documentos de estudios técnicos para el fortalecimiento del desempeño ambiental de los sectores productivos</t>
  </si>
  <si>
    <t>5 Campañas</t>
  </si>
  <si>
    <t>5 Documentos de política de calidad del aire implementados</t>
  </si>
  <si>
    <t>32011~5 Documentos de política de calidad del aire implementados</t>
  </si>
  <si>
    <t>5 Asistencia oficial para el desarrollo y gasto público en la conservación y el uso sostenible de la biodiversidad y de los ecosistemas</t>
  </si>
  <si>
    <t>5~Asistencia oficial para el desarrollo y gasto público en la conservación y el uso sostenible de la biodiversidad y de los ecosistemas</t>
  </si>
  <si>
    <t>5 Política nacional ambiental para el desarrollo sostenible de los espacios oceánicos y las zonas costeras e insulares de Colombia</t>
  </si>
  <si>
    <t>5~Política nacional ambiental para el desarrollo sostenible de los espacios oceánicos y las zonas costeras e insulares de Colombia</t>
  </si>
  <si>
    <t>5 CAPA-5) Reducción del ruido</t>
  </si>
  <si>
    <t>1.1.2.1</t>
  </si>
  <si>
    <t>6 Gestión del cambio climático para un desarrollo bajo en carbono y resiliente al clima</t>
  </si>
  <si>
    <t>3206~6 Gestión del cambio climático para un desarrollo bajo en carbono y resiliente al clima</t>
  </si>
  <si>
    <t>6 Documentos normativos para el fortalecimiento del desempeño ambiental de los sectores productivos</t>
  </si>
  <si>
    <t>3201~6 Documentos normativos para el fortalecimiento del desempeño ambiental de los sectores productivos</t>
  </si>
  <si>
    <t>6 Capacitaciones</t>
  </si>
  <si>
    <t>6 Documentos de política de residuos peligrosos actualizados</t>
  </si>
  <si>
    <t>32011~6 Documentos de política de residuos peligrosos actualizados</t>
  </si>
  <si>
    <t>6 Aumento en el cumplimiento nacional de los derechos laborales (libertad de asociación y negociación colectiva) sobre la base de fuentes textuales de la OIT y la legislación nacional, por sexo y la condición de migrante</t>
  </si>
  <si>
    <t>6~Aumento en el cumplimiento nacional de los derechos laborales (libertad de asociación y negociación colectiva) sobre la base de fuentes textuales de la OIT y la legislación nacional, por sexo y la condición de migrante</t>
  </si>
  <si>
    <t>6 Política Nacional de Cambio Climatico</t>
  </si>
  <si>
    <t>6~Política Nacional de Cambio Climatico</t>
  </si>
  <si>
    <t>6 CAPA-6) Protección de la biodiversidad y los paisajes</t>
  </si>
  <si>
    <t>1.1.2.2</t>
  </si>
  <si>
    <t>7 Gestión integral de mares, costas y recursos acuáticos</t>
  </si>
  <si>
    <t>3207~7 Gestión integral de mares, costas y recursos acuáticos</t>
  </si>
  <si>
    <t>7 Servicio de asistencia técnica para la incorporación de varibales ambientales en la planificación sectorial</t>
  </si>
  <si>
    <t>3201~7 Servicio de asistencia técnica para la incorporación de varibales ambientales en la planificación sectorial</t>
  </si>
  <si>
    <t>7 CAV</t>
  </si>
  <si>
    <t>7 Documentos de política de residuos peligrosos implementados</t>
  </si>
  <si>
    <t>32011~7 Documentos de política de residuos peligrosos implementados</t>
  </si>
  <si>
    <t>7 Avance de los países en el grado de aplicación de los instrumentos internacionales con el objetivo de luchar contra la pesca ilegal, no declarada y no reglamentada</t>
  </si>
  <si>
    <t>7~Avance de los países en el grado de aplicación de los instrumentos internacionales con el objetivo de luchar contra la pesca ilegal, no declarada y no reglamentada</t>
  </si>
  <si>
    <t>7 Política Nacional de Educación Ambiental - SINA</t>
  </si>
  <si>
    <t>7~Política Nacional de Educación Ambiental ~ SINA</t>
  </si>
  <si>
    <t>7 CAPA-7) Protección contra la radiación (excepto seguridad extrema)</t>
  </si>
  <si>
    <t>1.1.3.1</t>
  </si>
  <si>
    <t>8 Educación Ambiental</t>
  </si>
  <si>
    <t>3208~8 Educación Ambiental</t>
  </si>
  <si>
    <t>8 Servicio de vigilancia de la calidad del aire</t>
  </si>
  <si>
    <t>3201~8 Servicio de vigilancia de la calidad del aire</t>
  </si>
  <si>
    <t>8 Comités</t>
  </si>
  <si>
    <t>8 Documentos de política de calidad del suelo actualizados</t>
  </si>
  <si>
    <t>32011~8 Documentos de política de calidad del suelo actualizados</t>
  </si>
  <si>
    <t>8 Ayuda para los compromisos y desembolsos comerciales</t>
  </si>
  <si>
    <t>8~Ayuda para los compromisos y desembolsos comerciales</t>
  </si>
  <si>
    <t>8 Política Nacional Gestión Integral de Residuos de Aparatos Eléctricos y Electrónicos</t>
  </si>
  <si>
    <t>8~Política Nacional Gestión Integral de Residuos de Aparatos Eléctricos y Electrónicos</t>
  </si>
  <si>
    <t>8 CAPA-8) Investigación y desarrollo</t>
  </si>
  <si>
    <t>1.1.3.2</t>
  </si>
  <si>
    <t>9 Fortalecimiento de la gestión y dirección del Sector Ambiente y Desarrollo Sostenible</t>
  </si>
  <si>
    <t>3299~9 Fortalecimiento de la gestión y dirección del Sector Ambiente y Desarrollo Sostenible</t>
  </si>
  <si>
    <t>9 Servicio de seguimiento y evaluación de los programas de recolección de residuos pos consumo</t>
  </si>
  <si>
    <t>3201~9 Servicio de seguimiento y evaluación de los programas de recolección de residuos pos consumo</t>
  </si>
  <si>
    <t>9 Corriente hídrica</t>
  </si>
  <si>
    <t>9 Documentos de política de calidad del suelo implementados</t>
  </si>
  <si>
    <t>32011~9 Documentos de política de calidad del suelo implementados</t>
  </si>
  <si>
    <t>9 Cambio en la eficiencia del uso del agua con el tiempo</t>
  </si>
  <si>
    <t>9~Cambio en la eficiencia del uso del agua con el tiempo</t>
  </si>
  <si>
    <t>9 Política Nacional para Humedales Interiores de Colombia</t>
  </si>
  <si>
    <t>9~Política Nacional para Humedales Interiores de Colombia</t>
  </si>
  <si>
    <t>9 CAPA-9) Otras actividades de protección del medio ambiente</t>
  </si>
  <si>
    <t>1.1.3.3</t>
  </si>
  <si>
    <t>10 No aplica</t>
  </si>
  <si>
    <t>0~10 No aplica</t>
  </si>
  <si>
    <t>10 Servicio de divulgación de la incorporación de consideraciones ambientales en la planificación sectorial</t>
  </si>
  <si>
    <t>3201~10 Servicio de divulgación de la incorporación de consideraciones ambientales en la planificación sectorial</t>
  </si>
  <si>
    <t>10 Cuenca</t>
  </si>
  <si>
    <t>10 Documentos de política de residuos de aparatos eléctricos y electrónicos diseñados</t>
  </si>
  <si>
    <t>32011~10 Documentos de política de residuos de aparatos eléctricos y electrónicos diseñados</t>
  </si>
  <si>
    <t>10 Casos incidentes de malaria por cada 1.000 personas al año</t>
  </si>
  <si>
    <t>10~Casos incidentes de malaria por cada 1.000 personas al año</t>
  </si>
  <si>
    <t>10 Política Nacional para la gestión integral de la biodiversidad y sus servicios ecosistémicos</t>
  </si>
  <si>
    <t>10~Política Nacional para la gestión integral de la biodiversidad y sus servicios ecosistémicos</t>
  </si>
  <si>
    <t>10 CREMA-10) Gestión de recursos minerales y energéticos</t>
  </si>
  <si>
    <t>1.1.3.4</t>
  </si>
  <si>
    <t>11 Documentos de política para mejorar la calidad</t>
  </si>
  <si>
    <t>3201~11 Documentos de política para mejorar la calidad</t>
  </si>
  <si>
    <t>11 Días</t>
  </si>
  <si>
    <t>11 Documentos de política de residuos de aparatos eléctricos y electrónicos implementados</t>
  </si>
  <si>
    <t>32011~11 Documentos de política de residuos de aparatos eléctricos y electrónicos implementados</t>
  </si>
  <si>
    <t>11 Cobertura de las intervenciones con trazadores (por ejemplo, inmunización completa de los niños, terapia antirretroviral, tratamiento de la tuberculosis, tratamiento de la hipertensión, parto a cargo de personal sanitario especializado, etc.)</t>
  </si>
  <si>
    <t>11~Cobertura de las intervenciones con trazadores (por ejemplo, inmunización completa de los niños, terapia antirretroviral, tratamiento de la tuberculosis, tratamiento de la hipertensión, parto a cargo de personal sanitario especializado, etc.)</t>
  </si>
  <si>
    <t>11 Política Nacional para la Gestión Integral de Residuos</t>
  </si>
  <si>
    <t>11~Política Nacional para la Gestión Integral de Residuos</t>
  </si>
  <si>
    <t>11 CREMA-11) Gestión de recursos madereros</t>
  </si>
  <si>
    <t>1.1.3.5</t>
  </si>
  <si>
    <t>12 Documentos de lineamientos técnicos para mejorar la calidad ambiental de las áreas urbanas</t>
  </si>
  <si>
    <t>3201~12 Documentos de lineamientos técnicos para mejorar la calidad ambiental de las áreas urbanas</t>
  </si>
  <si>
    <t>12 Divulgaciones</t>
  </si>
  <si>
    <t>12 Documentos de política de producción y consumo sostenible implementados</t>
  </si>
  <si>
    <t>32011~12 Documentos de política de producción y consumo sostenible implementados</t>
  </si>
  <si>
    <t>12 Cobertura de las intervenciones de tratamiento (farmacológico, psicosocial y servicios de rehabilitación y postratamiento) por trastornos de uso indebido de drogas</t>
  </si>
  <si>
    <t>12~Cobertura de las intervenciones de tratamiento (farmacológico, psicosocial y servicios de rehabilitación y postratamiento) por trastornos de uso indebido de drogas</t>
  </si>
  <si>
    <t>12 Política Nacional para la Gestión Integral del Recurso Hídrico</t>
  </si>
  <si>
    <t>12~Política Nacional para la Gestión Integral del Recurso Hídrico</t>
  </si>
  <si>
    <t>12 CREMA-12) Gestión de recursos acuáticos</t>
  </si>
  <si>
    <t>1.1.3.6</t>
  </si>
  <si>
    <t>13 Documentos normativos para promover la gestión sostenible del suelo</t>
  </si>
  <si>
    <t>3201~13 Documentos normativos para promover la gestión sostenible del suelo</t>
  </si>
  <si>
    <t>13 Documentos</t>
  </si>
  <si>
    <t>13 Documentos de política para la gestión del riesgo asociado a sustancias químicas implementados</t>
  </si>
  <si>
    <t>32011~13 Documentos de política para la gestión del riesgo asociado a sustancias químicas implementados</t>
  </si>
  <si>
    <t>13 Cobertura de las zonas protegidas en relación con las zonas marinas</t>
  </si>
  <si>
    <t>13~Cobertura de las zonas protegidas en relación con las zonas marinas</t>
  </si>
  <si>
    <t>13 Política Nacional Producción  y Consumo Sostenible</t>
  </si>
  <si>
    <t>13~Política Nacional Producción  y Consumo Sostenible</t>
  </si>
  <si>
    <t>13 CREMA-13) Gestión de otros recursos biológicos</t>
  </si>
  <si>
    <t>1.1.4.1</t>
  </si>
  <si>
    <t>14 Documentos de lineamientos técnicos parapromover la gestión sostenible del suelo</t>
  </si>
  <si>
    <t>3201~14 Documentos de lineamientos técnicos parapromover la gestión sostenible del suelo</t>
  </si>
  <si>
    <t>14 Especies</t>
  </si>
  <si>
    <t>14 Documentos de política de salud ambiental diseñados</t>
  </si>
  <si>
    <t>32011~14 Documentos de política de salud ambiental diseñados</t>
  </si>
  <si>
    <t>14 Cobertura por zonas protegidas de lugares importantes para la diversidad biológica de las montañas</t>
  </si>
  <si>
    <t>14~Cobertura por zonas protegidas de lugares importantes para la diversidad biológica de las montañas</t>
  </si>
  <si>
    <t>14 Política para la Gestión Sostenible del Suelo</t>
  </si>
  <si>
    <t>14~Política para la Gestión Sostenible del Suelo</t>
  </si>
  <si>
    <t>14 CREMA-14) Gestión de recursos hídricos</t>
  </si>
  <si>
    <t>1.1.4.2</t>
  </si>
  <si>
    <t>15 Servicio de evaluación y seguimiento para el licenciamiento ambiental</t>
  </si>
  <si>
    <t>3201~15 Servicio de evaluación y seguimiento para el licenciamiento ambiental</t>
  </si>
  <si>
    <t>15 Estaciones</t>
  </si>
  <si>
    <t>15 Documentos de política de salud ambiental implementados</t>
  </si>
  <si>
    <t>32011~15 Documentos de política de salud ambiental implementados</t>
  </si>
  <si>
    <t>15 Cociente entre la tasa de consumo de tierras y la tasa de crecimiento de la población</t>
  </si>
  <si>
    <t>15~Cociente entre la tasa de consumo de tierras y la tasa de crecimiento de la población</t>
  </si>
  <si>
    <t>15 CREMA-15) Actividades de investigación y desarrollo para la gestión de recurso</t>
  </si>
  <si>
    <t>1.1.4.3</t>
  </si>
  <si>
    <t>16 Servicio de evaluación y seguimiento de permisos y trámites ambientales</t>
  </si>
  <si>
    <t>3201~16 Servicio de evaluación y seguimiento de permisos y trámites ambientales</t>
  </si>
  <si>
    <t>16 Estudios</t>
  </si>
  <si>
    <t>16 Documentos de política implementados</t>
  </si>
  <si>
    <t>32011~16 Documentos de política implementados</t>
  </si>
  <si>
    <t>16 Consumo de materiales domésticos, percápita y por PIB</t>
  </si>
  <si>
    <t>16~Consumo de materiales domésticos, percápita y por PIB</t>
  </si>
  <si>
    <t>16 CREMA-16) Otras actividades de gestión de recursos</t>
  </si>
  <si>
    <t>1.1.5.1</t>
  </si>
  <si>
    <t>17 Servicio de modelación regional de medios biótico, abiótico y social</t>
  </si>
  <si>
    <t>3201~17 Servicio de modelación regional de medios biótico, abiótico y social</t>
  </si>
  <si>
    <t>17 Familias</t>
  </si>
  <si>
    <t>17 Documentos de lineamientos técnicos realizados</t>
  </si>
  <si>
    <t>32012~17 Documentos de lineamientos técnicos realizados</t>
  </si>
  <si>
    <t>17 Consumo nocivo de alcohol, definido según el contexto nacional como el consumo per cápita de alcohol (15 años y mayores) en un año civil en litros de alcohol puro</t>
  </si>
  <si>
    <t>17~Consumo nocivo de alcohol, definido según el contexto nacional como el consumo per cápita de alcohol (15 años y mayores) en un año civil en litros de alcohol puro</t>
  </si>
  <si>
    <t>17 Otras actividades de gestión ambiental</t>
  </si>
  <si>
    <t>1.1.5.2</t>
  </si>
  <si>
    <t>18 Servicio de información ambiental georreferenciada del proceso de evaluación</t>
  </si>
  <si>
    <t>3201~18 Servicio de información ambiental georreferenciada del proceso de evaluación</t>
  </si>
  <si>
    <t>18 Hectáreas</t>
  </si>
  <si>
    <t>18 Documentos de lineamientos técnicos en el marco de incorporación de varibales ambientales en la planificación sectorial formulados</t>
  </si>
  <si>
    <t>32012~18 Documentos de lineamientos técnicos en el marco de incorporación de varibales ambientales en la planificación sectorial formulados</t>
  </si>
  <si>
    <t>18 Corriente total de recursos para el desarrollo, desglosada por país receptor y país donante y el tipo de corriente (por ejemplo, asistencia oficial para el desarrollo, inversión extranjera directa y otras corrientes)</t>
  </si>
  <si>
    <t>18~Corriente total de recursos para el desarrollo, desglosada por país receptor y país donante y el tipo de corriente (por ejemplo, asistencia oficial para el desarrollo, inversión extranjera directa y otras corrientes)</t>
  </si>
  <si>
    <t>1.1.5.3</t>
  </si>
  <si>
    <t>19 Servicio de información ambiental georreferenciada del proceso de seguimiento</t>
  </si>
  <si>
    <t>3201~19 Servicio de información ambiental georreferenciada del proceso de seguimiento</t>
  </si>
  <si>
    <t>19 Hectáreas de cuerpos de agua</t>
  </si>
  <si>
    <t>19 Documentos de lineamientos técnicos en el marco de incorporación de varibales ambientales en la planificación sectorial implementados</t>
  </si>
  <si>
    <t>32012~19 Documentos de lineamientos técnicos en el marco de incorporación de varibales ambientales en la planificación sectorial implementados</t>
  </si>
  <si>
    <t>19 Costo de la contratación por cuenta del empleado como porcentaje de los ingresos anuales percibidos en el país de destino</t>
  </si>
  <si>
    <t>19~Costo de la contratación por cuenta del empleado como porcentaje de los ingresos anuales percibidos en el país de destino</t>
  </si>
  <si>
    <t>1.1.5.4</t>
  </si>
  <si>
    <t>20 Documentos de instrumentos técnicos de evaluación y seguimiento ambiental</t>
  </si>
  <si>
    <t>3201~20 Documentos de instrumentos técnicos de evaluación y seguimiento ambiental</t>
  </si>
  <si>
    <t>20 Kilogramo</t>
  </si>
  <si>
    <t>20 Programas de gestión ambiental sectorial diseñados</t>
  </si>
  <si>
    <t>32012~20 Programas de gestión ambiental sectorial diseñados</t>
  </si>
  <si>
    <t>20 Costo de las remesas como porcentaje del monto remitido</t>
  </si>
  <si>
    <t>20~Costo de las remesas como porcentaje del monto remitido</t>
  </si>
  <si>
    <t>1.1.5.5</t>
  </si>
  <si>
    <t>21 Servicio sancionatorio ambiental</t>
  </si>
  <si>
    <t>3201~21 Servicio sancionatorio ambiental</t>
  </si>
  <si>
    <t>21 Kilómetros</t>
  </si>
  <si>
    <t>21 Negocios verdes consolidados</t>
  </si>
  <si>
    <t>32013~21 Negocios verdes consolidados</t>
  </si>
  <si>
    <t>21 Cuantía de los subsidios a los combustibles fósiles por unidad de PIB (producción y consumo) y como proporción del total de los gastos nacionales en combustibles fósiles</t>
  </si>
  <si>
    <t>21~Cuantía de los subsidios a los combustibles fósiles por unidad de PIB (producción y consumo) y como proporción del total de los gastos nacionales en combustibles fósiles</t>
  </si>
  <si>
    <t>1.1.5.6</t>
  </si>
  <si>
    <t>22 Servicio de apoyo financiero para proyectos de inversión ambiental</t>
  </si>
  <si>
    <t>3201~22 Servicio de apoyo financiero para proyectos de inversión ambiental</t>
  </si>
  <si>
    <t>22 Kilómetros cuadrados</t>
  </si>
  <si>
    <t>22 Proyectos demostrativos para la reducción de impactos ambientales de la minería diseñados</t>
  </si>
  <si>
    <t>32014~22 Proyectos demostrativos para la reducción de impactos ambientales de la minería diseñados</t>
  </si>
  <si>
    <t>22 Densidad y distribución de los trabajadores sanitarios</t>
  </si>
  <si>
    <t>22~Densidad y distribución de los trabajadores sanitarios</t>
  </si>
  <si>
    <t>1.1.5.7</t>
  </si>
  <si>
    <t>23 Servicio de apoyo financiero a las entidades del sector ambiental en el marco de la compensación ambiental</t>
  </si>
  <si>
    <t>3201~23 Servicio de apoyo financiero a las entidades del sector ambiental en el marco de la compensación ambiental</t>
  </si>
  <si>
    <t>23 Longitud</t>
  </si>
  <si>
    <t>23 Documentos de estudios técnicos con la evaluación ambiental estratégica realizados</t>
  </si>
  <si>
    <t>32015~23 Documentos de estudios técnicos con la evaluación ambiental estratégica realizados</t>
  </si>
  <si>
    <t>23 Detenidos que no han sido sentenciados como porcentaje de la población carcelaria total</t>
  </si>
  <si>
    <t>23~Detenidos que no han sido sentenciados como porcentaje de la población carcelaria total</t>
  </si>
  <si>
    <t>1.1.6.1</t>
  </si>
  <si>
    <t>24 Documentos de lineamientos técnicos para la conservación de la biodiversidad y sus servicios eco sistémicos</t>
  </si>
  <si>
    <t>3202~24 Documentos de lineamientos técnicos para la conservación de la biodiversidad y sus servicios eco sistémicos</t>
  </si>
  <si>
    <t>24 Mapa</t>
  </si>
  <si>
    <t>24 Documentos normativos en el marco de la incorporación de variables ambientales en la planificación sectorial expedidos</t>
  </si>
  <si>
    <t>32016~24 Documentos normativos en el marco de la incorporación de variables ambientales en la planificación sectorial expedidos</t>
  </si>
  <si>
    <t>24 Determinar si existen o no marcos jurídicos para promover, hacer cumplir y supervisar la igualdad y la no discriminación por motivos de sexo</t>
  </si>
  <si>
    <t>24~Determinar si existen o no marcos jurídicos para promover, hacer cumplir y supervisar la igualdad y la no discriminación por motivos de sexo</t>
  </si>
  <si>
    <t>1.1.6.2</t>
  </si>
  <si>
    <t>25 Documentos de planeación para la conservación de la biodiversidad y sus servicios eco sistémicos</t>
  </si>
  <si>
    <t>3202~25 Documentos de planeación para la conservación de la biodiversidad y sus servicios eco sistémicos</t>
  </si>
  <si>
    <t>25 Metros lineales</t>
  </si>
  <si>
    <t>25 Entidades y sectores asistidos técnicamente para la incorporación de varibales ambientales en la planificación sectorial</t>
  </si>
  <si>
    <t>32017~25 Entidades y sectores asistidos técnicamente para la incorporación de varibales ambientales en la planificación sectorial</t>
  </si>
  <si>
    <t>25 Emisiones de CO2 por unidad de valor agregado</t>
  </si>
  <si>
    <t>25~Emisiones de CO2 por unidad de valor agregado</t>
  </si>
  <si>
    <t>1.1.6.3</t>
  </si>
  <si>
    <t>26 Documentos de política para la conservación de la biodiversidad y sus servicios eco sistémicos</t>
  </si>
  <si>
    <t>3202~26 Documentos de política para la conservación de la biodiversidad y sus servicios eco sistémicos</t>
  </si>
  <si>
    <t>26 Metros cuadrados</t>
  </si>
  <si>
    <t>26 Estaciones para el monitoreo de la calidad del aire implementadas</t>
  </si>
  <si>
    <t>32018~26 Estaciones para el monitoreo de la calidad del aire implementadas</t>
  </si>
  <si>
    <t>26 Empleo en la manufactura como porcentaje del empleo total</t>
  </si>
  <si>
    <t>26~Empleo en la manufactura como porcentaje del empleo total</t>
  </si>
  <si>
    <t>1.1.6.4</t>
  </si>
  <si>
    <t>27 Documentos de investigación para la conservación de la biodiversidad y sus servicios eco sistémicos</t>
  </si>
  <si>
    <t>3202~27 Documentos de investigación para la conservación de la biodiversidad y sus servicios eco sistémicos</t>
  </si>
  <si>
    <t>27 Metros cúbicos</t>
  </si>
  <si>
    <t>27 Documentos con diagnóstico de la calidad de aire elaborado</t>
  </si>
  <si>
    <t>32018~27 Documentos con diagnóstico de la calidad de aire elaborado</t>
  </si>
  <si>
    <t>27 Estimación de Ayuda al Productor</t>
  </si>
  <si>
    <t>27~Estimación de Ayuda al Productor</t>
  </si>
  <si>
    <t>1.2.7.1</t>
  </si>
  <si>
    <t>28 Servicio de restauración de ecosistemas</t>
  </si>
  <si>
    <t>3202~28 Servicio de restauración de ecosistemas</t>
  </si>
  <si>
    <t>28 Municipios</t>
  </si>
  <si>
    <t>28 Inventarios de fuentes fijas o móviles realizados</t>
  </si>
  <si>
    <t>32018~28 Inventarios de fuentes fijas o móviles realizados</t>
  </si>
  <si>
    <t>28 Existencia de instituciones nacionales de derechos humanos independientes de conformidad con los Principios de París</t>
  </si>
  <si>
    <t>28~Existencia de instituciones nacionales de derechos humanos independientes de conformidad con los Principios de París</t>
  </si>
  <si>
    <t>1.2.7.2</t>
  </si>
  <si>
    <t>29 Servicio de reforestación de ecosistemas</t>
  </si>
  <si>
    <t>3202~29 Servicio de reforestación de ecosistemas</t>
  </si>
  <si>
    <t>29 Número</t>
  </si>
  <si>
    <t>29 Informes de resultados del modelo de dispersión de contaminantes elaborados</t>
  </si>
  <si>
    <t>32018~29 Informes de resultados del modelo de dispersión de contaminantes elaborados</t>
  </si>
  <si>
    <t>29 Flujos totales de la asistencia oficial al desarrollo para el sector agrícola (asistencia oficial para el desarrollo, además de otros flujos oficiales)</t>
  </si>
  <si>
    <t>29~Flujos totales de la asistencia oficial al desarrollo para el sector agrícola (asistencia oficial para el desarrollo, además de otros flujos oficiales)</t>
  </si>
  <si>
    <t>1.2.7.3</t>
  </si>
  <si>
    <t>30 Servicio de control y vigilancia al tráfico ilegal de especies</t>
  </si>
  <si>
    <t>3202~30 Servicio de control y vigilancia al tráfico ilegal de especies</t>
  </si>
  <si>
    <t>30 Número de árboles</t>
  </si>
  <si>
    <t>30 Visitas de seguimiento al cumplimiento de estándares de calidad del aire realizadas</t>
  </si>
  <si>
    <t>32018~30 Visitas de seguimiento al cumplimiento de estándares de calidad del aire realizadas</t>
  </si>
  <si>
    <t>30 Gasto total (público y privado) per cápita dedicado a la preservación, protección y conservación de todo el patrimonio cultural y natural. por tipo de patrimonio (cultural, natural, mixto, designación del Centro del Patrimonio Mundial), nivel de gobierno (nacional, regional y local / municipal), el tipo de gastos: gastos de funcionamiento / de inversión y tipo de financiación privada (donaciones en especie, privado sector sin fines de lucro, patrocinio)</t>
  </si>
  <si>
    <t>30~Gasto total (público y privado) per cápita dedicado a la preservación, protección y conservación de todo el patrimonio cultural y natural. por tipo de patrimonio (cultural, natural, mixto, designación del Centro del Patrimonio Mundial), nivel de gobierno (nacional, regional y local / municipal), el tipo de gastos: gastos de funcionamiento / de inversión y tipo de financiación privada (donaciones en especie, privado sector sin fines de lucro, patrocinio)</t>
  </si>
  <si>
    <t>1.2.7.4</t>
  </si>
  <si>
    <t>31 Servicio de administración y manejo de áreas protegidas</t>
  </si>
  <si>
    <t>3202~31 Servicio de administración y manejo de áreas protegidas</t>
  </si>
  <si>
    <t>31 Número de centros de atención y valoración</t>
  </si>
  <si>
    <t>31 Campaña de monitoreo de calidad del aire realizadas</t>
  </si>
  <si>
    <t>32018~31 Campaña de monitoreo de calidad del aire realizadas</t>
  </si>
  <si>
    <t>31 Gasto total de fondos públicos en programas de protección social y de empleo como porcentaje de los presupuestos nacionales y del PIB</t>
  </si>
  <si>
    <t>31~Gasto total de fondos públicos en programas de protección social y de empleo como porcentaje de los presupuestos nacionales y del PIB</t>
  </si>
  <si>
    <t>1.2.7.5</t>
  </si>
  <si>
    <t>32 Cartografía de las áreas protegidas</t>
  </si>
  <si>
    <t>3202~32 Cartografía de las áreas protegidas</t>
  </si>
  <si>
    <t>32 Número de documentos</t>
  </si>
  <si>
    <t>32 Programas de recolección de residuos pos consumo evaluados</t>
  </si>
  <si>
    <t>32019~32 Programas de recolección de residuos pos consumo evaluados</t>
  </si>
  <si>
    <t>32 Gastos en investigación y desarrollo como porcentaje del PIB</t>
  </si>
  <si>
    <t>32~Gastos en investigación y desarrollo como porcentaje del PIB</t>
  </si>
  <si>
    <t>1.2.7.6</t>
  </si>
  <si>
    <t>33 Servicio de ecoturismo en las áreas protegidas</t>
  </si>
  <si>
    <t>3202~33 Servicio de ecoturismo en las áreas protegidas</t>
  </si>
  <si>
    <t>33 Número de esquemas de pago</t>
  </si>
  <si>
    <t>33 Programas de recolección de residuos pos consumo con seguimiento</t>
  </si>
  <si>
    <t>32019~33 Programas de recolección de residuos pos consumo con seguimiento</t>
  </si>
  <si>
    <t>33 Gastos en servicios esenciales (educación, salud y protección social) como porcentaje del gasto total del gobierno</t>
  </si>
  <si>
    <t>33~Gastos en servicios esenciales (educación, salud y protección social) como porcentaje del gasto total del gobierno</t>
  </si>
  <si>
    <t>1.2.7.7</t>
  </si>
  <si>
    <t>34 Servicio de registro de áreas protegidas</t>
  </si>
  <si>
    <t>3202~34 Servicio de registro de áreas protegidas</t>
  </si>
  <si>
    <t>34 Número de Fuentes Hídricas</t>
  </si>
  <si>
    <t>34 Campañas diseñadas</t>
  </si>
  <si>
    <t>320110~34 Campañas diseñadas</t>
  </si>
  <si>
    <t>34 Gastos primarios del gobierno como porcentaje del presupuesto aprobado original, desglosados por sector (o por códigos presupuestarios o elementos similares)</t>
  </si>
  <si>
    <t>34~Gastos primarios del gobierno como porcentaje del presupuesto aprobado original, desglosados por sector (o por códigos presupuestarios o elementos similares)</t>
  </si>
  <si>
    <t>1.2.7.8</t>
  </si>
  <si>
    <t>35 Servicio de protección de ecosistemas</t>
  </si>
  <si>
    <t>3202~35 Servicio de protección de ecosistemas</t>
  </si>
  <si>
    <t>35 Número de Personas</t>
  </si>
  <si>
    <t>35 Campañas divulgadas</t>
  </si>
  <si>
    <t>320110~35 Campañas divulgadas</t>
  </si>
  <si>
    <t>35 Grado de aplicación de la ordenación integrada de los recursos hídricos (0-100)</t>
  </si>
  <si>
    <t>35~ Grado de aplicación de la ordenación integrada de los recursos hídricos (0-100)</t>
  </si>
  <si>
    <t>1.2.8.1</t>
  </si>
  <si>
    <t>36 Servicio de autorización de comercio internacional de especies amenazadas de fauna y flora silvestres</t>
  </si>
  <si>
    <t>3202~36 Servicio de autorización de comercio internacional de especies amenazadas de fauna y flora silvestres</t>
  </si>
  <si>
    <t>36 Obras</t>
  </si>
  <si>
    <t>36 Documentos con informes ambientales diseñados</t>
  </si>
  <si>
    <t>320110~36 Documentos con informes ambientales diseñados</t>
  </si>
  <si>
    <t>36 Grado de utilización de los marcos de resultados de los propios países y herramientas de planificación por los proveedores de cooperación para el desarrollo</t>
  </si>
  <si>
    <t>36~Grado de utilización de los marcos de resultados de los propios países y herramientas de planificación por los proveedores de cooperación para el desarrollo</t>
  </si>
  <si>
    <t>1.2.8.2</t>
  </si>
  <si>
    <t>37 Servicio de educación informal en el marco de la conservación de la biodiversidad y los servicios ecostémicos</t>
  </si>
  <si>
    <t>3202~37 Servicio de educación informal en el marco de la conservación de la biodiversidad y los servicios ecostémicos</t>
  </si>
  <si>
    <t>37 Operativos</t>
  </si>
  <si>
    <t>37 Documentos con informes ambientales publicados</t>
  </si>
  <si>
    <t>320110~37 Documentos con informes ambientales publicados</t>
  </si>
  <si>
    <t>37 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</si>
  <si>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</si>
  <si>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1.2.8.3</t>
  </si>
  <si>
    <t>38 Servicio de erradicación de cultivos ilícitos</t>
  </si>
  <si>
    <t>3202~38 Servicio de erradicación de cultivos ilícitos</t>
  </si>
  <si>
    <t>38 Organizaciones</t>
  </si>
  <si>
    <t>38 Documentos divulgados</t>
  </si>
  <si>
    <t>320110~38 Documentos divulgados</t>
  </si>
  <si>
    <t>38 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</si>
  <si>
    <t>38~Grado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</si>
  <si>
    <t>1.2.8.4</t>
  </si>
  <si>
    <t>39 Servicio apoyo financiero para la implementación de esquemas de pago por servicios ambientales</t>
  </si>
  <si>
    <t>3202~39 Servicio apoyo financiero para la implementación de esquemas de pago por servicios ambientales</t>
  </si>
  <si>
    <t>39 Piezas publicitarias</t>
  </si>
  <si>
    <t>39 Documentos de política para mejorar la calidad ambiental de las áreas urbanas elaborados</t>
  </si>
  <si>
    <t>320111~39 Documentos de política para mejorar la calidad ambiental de las áreas urbanas elaborados</t>
  </si>
  <si>
    <t>39 Hacia la ordenación forestal sostenible</t>
  </si>
  <si>
    <t>39~Hacia la ordenación forestal sostenible</t>
  </si>
  <si>
    <t>1.2.8.5</t>
  </si>
  <si>
    <t>40 Servicio declaración de áreas protegidas</t>
  </si>
  <si>
    <t>3202~40 Servicio declaración de áreas protegidas</t>
  </si>
  <si>
    <t>40 Plan</t>
  </si>
  <si>
    <t>40 Documentos de lineamientos técnicos para para mejorar la calidad ambiental de las áreas urbanas elaborados</t>
  </si>
  <si>
    <t>320112~40 Documentos de lineamientos técnicos para para mejorar la calidad ambiental de las áreas urbanas elaborados</t>
  </si>
  <si>
    <t>40 Huella material, Huella material percápita y por PIB</t>
  </si>
  <si>
    <t>40~Huella material, Huella material percápita y por PIB</t>
  </si>
  <si>
    <t>1.2.9.1</t>
  </si>
  <si>
    <t>41 Centro de Atención y Valoración de fauna silvestre construido</t>
  </si>
  <si>
    <t>3202~41 Centro de Atención y Valoración de fauna silvestre construido</t>
  </si>
  <si>
    <t>41 Plan de Manejo</t>
  </si>
  <si>
    <t>41 Documentos normativos para promover la gestión sostenible del suelo expedidos</t>
  </si>
  <si>
    <t>320113~41 Documentos normativos para promover la gestión sostenible del suelo expedidos</t>
  </si>
  <si>
    <t>41 Huella material, per cápita y por PIB</t>
  </si>
  <si>
    <t>41~Huella material, per cápita y por PIB</t>
  </si>
  <si>
    <t>1.2.9.2</t>
  </si>
  <si>
    <t>42 Centro de Atención y Valoración de fauna silvestre construido y dotado</t>
  </si>
  <si>
    <t>3202~42 Centro de Atención y Valoración de fauna silvestre construido y dotado</t>
  </si>
  <si>
    <t>42 Porcentaje</t>
  </si>
  <si>
    <t>42 Documentos de lineamientos técnicos para  promover la gestión sostenible del suelo elaborados</t>
  </si>
  <si>
    <t>320114~42 Documentos de lineamientos técnicos para  promover la gestión sostenible del suelo elaborados</t>
  </si>
  <si>
    <t>42 Incidencia de la tuberculosis por cada 1.000 personas al año</t>
  </si>
  <si>
    <t>42~Incidencia de la tuberculosis por cada 1.000 personas al año</t>
  </si>
  <si>
    <t>1.2.10.1</t>
  </si>
  <si>
    <t>43 Centro de Atención y Valoración de fauna silvestre ampliado</t>
  </si>
  <si>
    <t>3202~43 Centro de Atención y Valoración de fauna silvestre ampliado</t>
  </si>
  <si>
    <t>43 Predios</t>
  </si>
  <si>
    <t>43 Actos administrativos de solicitudes elaborados</t>
  </si>
  <si>
    <t>320115~43 Actos administrativos de solicitudes elaborados</t>
  </si>
  <si>
    <t>43 Indicador de anomalías en los precios (de los alimentos)</t>
  </si>
  <si>
    <t>43~Indicador de anomalías en los precios (de los alimentos)</t>
  </si>
  <si>
    <t>1.2.10.2</t>
  </si>
  <si>
    <t>44 Centro de Atención y Valoración de fauna silvestre adecuado</t>
  </si>
  <si>
    <t>3202~44 Centro de Atención y Valoración de fauna silvestre adecuado</t>
  </si>
  <si>
    <t>44 Programas</t>
  </si>
  <si>
    <t>44 Actos administrativos de seguimiento elaborados</t>
  </si>
  <si>
    <t>320115~44 Actos administrativos de seguimiento elaborados</t>
  </si>
  <si>
    <t>44 Indicadores de solidez financiera</t>
  </si>
  <si>
    <t>44~Indicadores de solidez financiera</t>
  </si>
  <si>
    <t>1.2.10.3</t>
  </si>
  <si>
    <t>45 Centro de Atención y Valoración de fauna silvestre modificado</t>
  </si>
  <si>
    <t>3202~45 Centro de Atención y Valoración de fauna silvestre modificado</t>
  </si>
  <si>
    <t>45 Protocolo</t>
  </si>
  <si>
    <t>45 Actos administrativos de solicitudes elaborados</t>
  </si>
  <si>
    <t>320116~45 Actos administrativos de solicitudes elaborados</t>
  </si>
  <si>
    <t>45 Índice de cobertura verde de las montañas</t>
  </si>
  <si>
    <t>45~Índice de cobertura verde de las montañas</t>
  </si>
  <si>
    <t>1.2.10.4</t>
  </si>
  <si>
    <t>46 Centro de Atención y Valoración de fauna silvestre con reforzamiento estructural</t>
  </si>
  <si>
    <t>3202~46 Centro de Atención y Valoración de fauna silvestre con reforzamiento estructural</t>
  </si>
  <si>
    <t>46 Proyecto</t>
  </si>
  <si>
    <t>46 Actos administrativos de seguimiento elaborados</t>
  </si>
  <si>
    <t>320116~46 Actos administrativos de seguimiento elaborados</t>
  </si>
  <si>
    <t>46 Índice de eutrofización Costero (ICEP) y densidad de desechos plásticos flotantes</t>
  </si>
  <si>
    <t>46~Índice de eutrofización Costero (ICEP) y densidad de desechos plásticos flotantes</t>
  </si>
  <si>
    <t>1.2.10.5</t>
  </si>
  <si>
    <t>47 Centro de Atención y Valoración de flora silvestre construido</t>
  </si>
  <si>
    <t>3202~47 Centro de Atención y Valoración de flora silvestre construido</t>
  </si>
  <si>
    <t>47 Redes</t>
  </si>
  <si>
    <t>47 Documentos técnicos de modelación regional elaborados</t>
  </si>
  <si>
    <t>320117~47 Documentos técnicos de modelación regional elaborados</t>
  </si>
  <si>
    <t>47 Índice de la Lista Roja</t>
  </si>
  <si>
    <t>47~Índice de la Lista Roja</t>
  </si>
  <si>
    <t>1.2.10.6</t>
  </si>
  <si>
    <t>48 Centro de Atención y Valoración de flora silvestre construido y dotado</t>
  </si>
  <si>
    <t>3202~48 Centro de Atención y Valoración de flora silvestre construido y dotado</t>
  </si>
  <si>
    <t>48 Registros</t>
  </si>
  <si>
    <t>48 Documentos de revisión de información geográfica de evaluación elaborados</t>
  </si>
  <si>
    <t>320118~48 Documentos de revisión de información geográfica de evaluación elaborados</t>
  </si>
  <si>
    <t>48 Índice de la pérdida mundial de alimentos</t>
  </si>
  <si>
    <t>48~Índice de la pérdida mundial de alimentos</t>
  </si>
  <si>
    <t>1.2.10.7</t>
  </si>
  <si>
    <t>49 Centro de atención e interpretación de la biodiversidad y sus servicios ecosistemicos construido</t>
  </si>
  <si>
    <t>3202~49 Centro de atención e interpretación de la biodiversidad y sus servicios ecosistemicos construido</t>
  </si>
  <si>
    <t>49 Sectores</t>
  </si>
  <si>
    <t>49 Documentos de revisión de información geográfica de seguimiento elaborados</t>
  </si>
  <si>
    <t>320119~49 Documentos de revisión de información geográfica de seguimiento elaborados</t>
  </si>
  <si>
    <t>49 Índice de orientación agrícola para los gastos públicos</t>
  </si>
  <si>
    <t>49~Índice de orientación agrícola para los gastos públicos</t>
  </si>
  <si>
    <t>1.2.10.8</t>
  </si>
  <si>
    <t>50 Centro de Atención e interpretación de la biodiversidad y sus servicios ecosistemicos adecuado</t>
  </si>
  <si>
    <t>3202~50 Centro de Atención e interpretación de la biodiversidad y sus servicios ecosistemicos adecuado</t>
  </si>
  <si>
    <t>50 Sedes</t>
  </si>
  <si>
    <t>50 Documentos de instrumentos técnicos de evaluación y seguimiento ambiental realizados</t>
  </si>
  <si>
    <t>320120~50 Documentos de instrumentos técnicos de evaluación y seguimiento ambiental realizados</t>
  </si>
  <si>
    <t>50 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esta lista que puedan desglosarse</t>
  </si>
  <si>
    <t>50~Índices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esta lista que puedan desglosarse</t>
  </si>
  <si>
    <t>1.3.11.1</t>
  </si>
  <si>
    <t>51 Centro de atención e interpretación de la biodiversidad y sus servicios ecosistemicos construido y dotado</t>
  </si>
  <si>
    <t>3202~51 Centro de atención e interpretación de la biodiversidad y sus servicios ecosistemicos construido y dotado</t>
  </si>
  <si>
    <t>51 Sistemas</t>
  </si>
  <si>
    <t>51 Instrumentos técnicos de apoyo ambiental externo elaborados</t>
  </si>
  <si>
    <t>320120~51 Instrumentos técnicos de apoyo ambiental externo elaborados</t>
  </si>
  <si>
    <t>51 Ingreso medio por hora de mujeres y hombres empleados, por ocupación, grupo de edad y personas con discapacidad</t>
  </si>
  <si>
    <t>51~Ingreso medio por hora de mujeres y hombres empleados, por ocupación, grupo de edad y personas con discapacidad</t>
  </si>
  <si>
    <t>1.3.11.2</t>
  </si>
  <si>
    <t>52 Centros de atención de las áreas protegidas construidos</t>
  </si>
  <si>
    <t>3202~52 Centros de atención de las áreas protegidas construidos</t>
  </si>
  <si>
    <t>52 Socializaciones</t>
  </si>
  <si>
    <t>52 Conceptos técnicos acogidos para procesos</t>
  </si>
  <si>
    <t>320121~52 Conceptos técnicos acogidos para procesos sancionatorios</t>
  </si>
  <si>
    <t>52 Ingreso promedio de los productores de alimentos a pequeña escala, por sexo y condición indígena</t>
  </si>
  <si>
    <t>52~Ingreso promedio de los productores de alimentos a pequeña escala, por sexo y condición indígena</t>
  </si>
  <si>
    <t>1.3.11.3</t>
  </si>
  <si>
    <t>53 Documentos de lineamientos técnicos con acuerdos de uso, ocupación y tenencia en las áreas protegidas</t>
  </si>
  <si>
    <t>3202~53 Documentos de lineamientos técnicos con acuerdos de uso, ocupación y tenencia en las áreas protegidas</t>
  </si>
  <si>
    <t>53 Talleres</t>
  </si>
  <si>
    <t>53 Proyectos apoyados</t>
  </si>
  <si>
    <t>320122~53 Proyectos apoyados</t>
  </si>
  <si>
    <t>53 Intensidad energética medida en función de la energía primaria y el producto interno bruto (PIB)</t>
  </si>
  <si>
    <t>53~Intensidad energética medida en función de la energía primaria y el producto interno bruto (PIB)</t>
  </si>
  <si>
    <t>1.3.11.4</t>
  </si>
  <si>
    <t>54 Servicio de prevención, vigilancia y control de las áreas protegidas</t>
  </si>
  <si>
    <t>3202~54 Servicio de prevención, vigilancia y control de las áreas protegidas</t>
  </si>
  <si>
    <t>54 Toneladas</t>
  </si>
  <si>
    <t>54 Entidades apoyadas</t>
  </si>
  <si>
    <t>320123~54 Entidades apoyadas</t>
  </si>
  <si>
    <t>54 Inversiones en eficiencia energética como porcentaje del PIB y el importe de la inversión extranjera directa en la transferencia financiera para la infraestructura y la tecnología a los servicios de desarrollo sostenible</t>
  </si>
  <si>
    <t>54~Inversiones en eficiencia energética como porcentaje del PIB y el importe de la inversión extranjera directa en la transferencia financiera para la infraestructura y la tecnología a los servicios de desarrollo sostenible</t>
  </si>
  <si>
    <t>1.3.11.5</t>
  </si>
  <si>
    <t>55 Infraestructura ecoturística construida</t>
  </si>
  <si>
    <t>3202~55 Infraestructura ecoturística construida</t>
  </si>
  <si>
    <t>55 Unidad</t>
  </si>
  <si>
    <t>55 Documento de lineamientos técnicos para las administración del recurso hídrico</t>
  </si>
  <si>
    <t>320224~55 Documento de lineamientos técnicos para las administración del recurso hídrico</t>
  </si>
  <si>
    <t>55 Inversiones extranjeras directas (IED), asistencia oficial para el desarrollo y cooperación sur-sur como proporción del presupuesto nacional total</t>
  </si>
  <si>
    <t>55~Inversiones extranjeras directas (IED), asistencia oficial para el desarrollo y cooperación sur-sur como proporción del presupuesto nacional total</t>
  </si>
  <si>
    <t>1.3.11.6</t>
  </si>
  <si>
    <t>56 Infraestructura construida para la administración, la vigilancia y el control de las áreas protegidas</t>
  </si>
  <si>
    <t>3202~56 Infraestructura construida para la administración, la vigilancia y el control de las áreas protegidas</t>
  </si>
  <si>
    <t>56 Usuarios</t>
  </si>
  <si>
    <t>56 Documentos de lineamientos técnicos realizados</t>
  </si>
  <si>
    <t>320224~56 Documentos de lineamientos técnicos realizados</t>
  </si>
  <si>
    <t>56 Investigadores (valor equivalente a tiempo completo) por millón de habitantes</t>
  </si>
  <si>
    <t>56~Investigadores (valor equivalente a tiempo completo) por millón de habitantes</t>
  </si>
  <si>
    <t>1.3.11.7</t>
  </si>
  <si>
    <t>57 Servicio de recuperación de cuerpos de agua lénticos y lóticos</t>
  </si>
  <si>
    <t>3202~57 Servicio de recuperación de cuerpos de agua lénticos y lóticos</t>
  </si>
  <si>
    <t>57 Visitas</t>
  </si>
  <si>
    <t>57 Documentos de lineamientos técnicos para compensaciones por perdida de biodiversidad realizados</t>
  </si>
  <si>
    <t>320224~57 Documentos de lineamientos técnicos para compensaciones por perdida de biodiversidad realizados</t>
  </si>
  <si>
    <t>57 La asistencia oficial para el desarrollo y el gasto público en la conservación y el uso sostenible de la diversidad biológica y los ecosistemas</t>
  </si>
  <si>
    <t>57~La asistencia oficial para el desarrollo y el gasto público en la conservación y el uso sostenible de la diversidad biológica y los ecosistemas</t>
  </si>
  <si>
    <t>1.3.11.8</t>
  </si>
  <si>
    <t>58 Servicio de producción de plántulas en viveros</t>
  </si>
  <si>
    <t>3202~58 Servicio de producción de plántulas en viveros</t>
  </si>
  <si>
    <t>58 Vivero</t>
  </si>
  <si>
    <t>58 Documentos de lineamientos técnicos con esquemas de pagos por Servicio ambientales formulados</t>
  </si>
  <si>
    <t>320224~58 Documentos de lineamientos técnicos con esquemas de pagos por Servicio ambientales formulados</t>
  </si>
  <si>
    <t>58 La pesca sostenible como porcentaje del PIB en los Pequeños Estados Insulares, los menos adelantados y todos los países</t>
  </si>
  <si>
    <t>58~La pesca sostenible como porcentaje del PIB en los Pequeños Estados Insulares, los menos adelantados y todos los países</t>
  </si>
  <si>
    <t>1.3.12.1</t>
  </si>
  <si>
    <t>59 Servicio de dragado</t>
  </si>
  <si>
    <t>3202~59 Servicio de dragado</t>
  </si>
  <si>
    <t>59 Volúmen</t>
  </si>
  <si>
    <t>59 Documentos con lineamientos técnicos de zonificación formulados</t>
  </si>
  <si>
    <t>320224~59 Documentos con lineamientos técnicos de zonificación formulados</t>
  </si>
  <si>
    <t>59 Monto de apoyo a los países en desarrollo en I + D para el consumo y la producción sostenibles (CPS) y las tecnologías ecológicamente racionales</t>
  </si>
  <si>
    <t>59~Monto de apoyo a los países en desarrollo en I + D para el consumo y la producción sostenibles (CPS) y las tecnologías ecológicamente racionales</t>
  </si>
  <si>
    <t>1.3.12.2</t>
  </si>
  <si>
    <t>60 Servicio de asistencia técnica para la protección de la fauna y flora silvestre</t>
  </si>
  <si>
    <t>3202~60 Servicio de asistencia técnica para la protección de la fauna y flora silvestre</t>
  </si>
  <si>
    <t>60 Documentos de lineamientos técnicos de restauración de ecosistemas a nivel nacional diseñados</t>
  </si>
  <si>
    <t>320224~60 Documentos de lineamientos técnicos de restauración de ecosistemas a nivel nacional diseñados</t>
  </si>
  <si>
    <t>60 Monto total de fondos aprobados con destino a los países en desarrollo para promover el desarrollo, la transferencia y la difusión de tecnologías ecológicamente racionales</t>
  </si>
  <si>
    <t>60~Monto total de fondos aprobados con destino a los países en desarrollo para promover el desarrollo, la transferencia y la difusión de tecnologías ecológicamente racionales</t>
  </si>
  <si>
    <t>1.3.12.3</t>
  </si>
  <si>
    <t>61 Documentos de lineamientos técnicos para la gestión integral del recurso hídrico</t>
  </si>
  <si>
    <t>3203~61 Documentos de lineamientos técnicos para la gestión integral del recurso hídrico</t>
  </si>
  <si>
    <t>61 Documentos de lineamientos técnicos para el manejo de especies invasoras elaborados</t>
  </si>
  <si>
    <t>320224~61 Documentos de lineamientos técnicos para el manejo de especies invasoras elaborados</t>
  </si>
  <si>
    <t>61 Mortalidad de las enfermedades cardiovasculares, el cáncer, la diabetes y las enfermedades respiratorias crónicas</t>
  </si>
  <si>
    <t>61~Mortalidad de las enfermedades cardiovasculares, el cáncer, la diabetes y las enfermedades respiratorias crónicas</t>
  </si>
  <si>
    <t>1.3.12.4</t>
  </si>
  <si>
    <t>62 Documentos de planeación para la gestión integral del recurso hídrico</t>
  </si>
  <si>
    <t>3203~62 Documentos de planeación para la gestión integral del recurso hídrico</t>
  </si>
  <si>
    <t>62 Documentos de lineamientos técnicos con el manejo de especies de fauna y flora elaborados</t>
  </si>
  <si>
    <t>320224~62 Documentos de lineamientos técnicos con el manejo de especies de fauna y flora elaborados</t>
  </si>
  <si>
    <t>62 Muertes causadas por conflictos por cada 100.000 habitantes (desglosadas por grupo de edad, sexo y causa)</t>
  </si>
  <si>
    <t>62~Muertes causadas por conflictos por cada 100.000 habitantes (desglosadas por grupo de edad, sexo y causa)</t>
  </si>
  <si>
    <t>1.3.12.5</t>
  </si>
  <si>
    <t>63 Documentos de política para la gestión integral del recurso hídrico</t>
  </si>
  <si>
    <t>3203~63 Documentos de política para la gestión integral del recurso hídrico</t>
  </si>
  <si>
    <t>63 Documentos de lineamientos técnicos con acuerdos para uso y tenencia de parques elaborados</t>
  </si>
  <si>
    <t>320224~63 Documentos de lineamientos técnicos con acuerdos para uso y tenencia de parques elaborados</t>
  </si>
  <si>
    <t>63 Muertes maternas por cada 100.000 nacidos vivos</t>
  </si>
  <si>
    <t>63~Muertes maternas por cada 100.000 nacidos vivos</t>
  </si>
  <si>
    <t>1.3.12.6</t>
  </si>
  <si>
    <t>64 Documentos normativos para la gestión integral del recurso hídrico</t>
  </si>
  <si>
    <t>3203~64 Documentos normativos para la gestión integral del recurso hídrico</t>
  </si>
  <si>
    <t>64 Documentos de lineamientos técnicos con instrumentos económicos y financieros realizados</t>
  </si>
  <si>
    <t>320224~64 Documentos de lineamientos técnicos con instrumentos económicos y financieros realizados</t>
  </si>
  <si>
    <t>64 Nivel de estrés hídrico: extracción de agua dulce como proporción de los recursos de agua dulce disponibles</t>
  </si>
  <si>
    <t>64~Nivel de estrés hídrico: extracción de agua dulce como proporción de los recursos de agua dulce disponibles</t>
  </si>
  <si>
    <t>1.3.12.7</t>
  </si>
  <si>
    <t>65 Documentos de estudios técnicos regionales sobre recurso hídrico</t>
  </si>
  <si>
    <t>3203~65 Documentos de estudios técnicos regionales sobre recurso hídrico</t>
  </si>
  <si>
    <t>65 Documentos de lineamientos técnicos para el manejo de las áreas protegidas diseñados</t>
  </si>
  <si>
    <t>320224~65 Documentos de lineamientos técnicos para el manejo de las áreas protegidas diseñados</t>
  </si>
  <si>
    <t>65 Niveles medios anuales de partículas finas (por ejemplo, PM2.5 y PM10) en las ciudades (ponderados según la población)</t>
  </si>
  <si>
    <t>65~Niveles medios anuales de partículas finas (por ejemplo, PM2.5 y PM10) en las ciudades (ponderados según la población)</t>
  </si>
  <si>
    <t>1.3.12.8</t>
  </si>
  <si>
    <t>66 Servicio de asistencia técnica relacionado con calidad, uso y planificación del recurso hídrico</t>
  </si>
  <si>
    <t>3203~66 Servicio de asistencia técnica relacionado con calidad, uso y planificación del recurso hídrico</t>
  </si>
  <si>
    <t>66 Documentos de política realizados</t>
  </si>
  <si>
    <t>320224~66 Documentos de política realizados</t>
  </si>
  <si>
    <t>66 Número de acuerdos y programas de cooperación entre países en ciencia y / o tecnología, por tipo de cooperación</t>
  </si>
  <si>
    <t>66~Número de acuerdos y programas de cooperación entre países en ciencia y / o tecnología, por tipo de cooperación</t>
  </si>
  <si>
    <t>1.3.12.9</t>
  </si>
  <si>
    <t>67 Servicio de monitoreo hidrológico</t>
  </si>
  <si>
    <t>3203~67 Servicio de monitoreo hidrológico</t>
  </si>
  <si>
    <t>67 Documentos de lineamientos técnicos implementados</t>
  </si>
  <si>
    <t>320224~67 Documentos de lineamientos técnicos implementados</t>
  </si>
  <si>
    <t>67 Número de casos verificados de homicidio, secuestro, desaparición forzada, detención arbitraria y tortura de periodistas, miembros asociados de los medios de comunicación, sindicalistas y defensores de los derechos humanos, en los 12 meses anteriores</t>
  </si>
  <si>
    <t>67~Número de casos verificados de homicidio, secuestro, desaparición forzada, detención arbitraria y tortura de periodistas, miembros asociados de los medios de comunicación, sindicalistas y defensores de los derechos humanos, en los 12 meses anteriores</t>
  </si>
  <si>
    <t>1.3.12.10</t>
  </si>
  <si>
    <t>68 Servicio de caracterización de la calidad del agua</t>
  </si>
  <si>
    <t>3203~68 Servicio de caracterización de la calidad del agua</t>
  </si>
  <si>
    <t>68 Documentos de planeación realizados</t>
  </si>
  <si>
    <t>320225~68 Documentos de planeación realizados</t>
  </si>
  <si>
    <t>68 Número de empleos en las industrias del turismo (como porcentaje del número total de puestos de trabajo y la tasa de crecimiento del empleo, por sexo)</t>
  </si>
  <si>
    <t>68~Número de empleos en las industrias del turismo (como porcentaje del número total de puestos de trabajo y la tasa de crecimiento del empleo, por sexo)</t>
  </si>
  <si>
    <t>1.3.12.11</t>
  </si>
  <si>
    <t>69 Servicio de modelación hidráulica</t>
  </si>
  <si>
    <t>3203~69 Servicio de modelación hidráulica</t>
  </si>
  <si>
    <t>69 Documentos de planeación de biodiversidad y sus servicios ecosistemicos formulados</t>
  </si>
  <si>
    <t>320225~69 Documentos de planeación de biodiversidad y sus servicios ecosistemicos formulados</t>
  </si>
  <si>
    <t>69 Número de empresas que publican informes sobre sostenibilidad</t>
  </si>
  <si>
    <t>69~Número de empresas que publican informes sobre sostenibilidad</t>
  </si>
  <si>
    <t>1.3.12.12</t>
  </si>
  <si>
    <t>70 Servicio de modelación hidrológica</t>
  </si>
  <si>
    <t>3203~70 Servicio de modelación hidrológica</t>
  </si>
  <si>
    <t>70 Documentos de planeación para el uso y manejo de reservas forestales protectoras formulados</t>
  </si>
  <si>
    <t>320225~70 Documentos de planeación para el uso y manejo de reservas forestales protectoras formulados</t>
  </si>
  <si>
    <t>70 Número de estrategias sostenibles de turismo o políticas y planes de acción implementados, con un seguimiento acordado, y herramientas de evaluación.</t>
  </si>
  <si>
    <t>70~Número de estrategias sostenibles de turismo o políticas y planes de acción implementados, con un seguimiento acordado, y herramientas de evaluación.</t>
  </si>
  <si>
    <t>1.3.13.1</t>
  </si>
  <si>
    <t>71 Servicio de modelación de calidad del agua y de sedimentos</t>
  </si>
  <si>
    <t>3203~71 Servicio de modelación de calidad del agua y de sedimentos</t>
  </si>
  <si>
    <t>71 Documentos de planeación para el uso sostenible de especies silvestres elaborados</t>
  </si>
  <si>
    <t>320225~71 Documentos de planeación para el uso sostenible de especies silvestres elaborados</t>
  </si>
  <si>
    <t>71 Número de muertes en accidentes fatales de tráfico en un plazo de 30 días, por cada 100.000 habitantes (normalizado por edad)</t>
  </si>
  <si>
    <t>71~Número de muertes en accidentes fatales de tráfico en un plazo de 30 días, por cada 100.000 habitantes (normalizado por edad)</t>
  </si>
  <si>
    <t>1.4.14.1</t>
  </si>
  <si>
    <t>72 Estaciones hidrológicas construidas</t>
  </si>
  <si>
    <t>3203~72 Estaciones hidrológicas construidas</t>
  </si>
  <si>
    <t>72 Documentos de planeación para  la salvaguarda de recursos genéticos elaborados</t>
  </si>
  <si>
    <t>320225~72 Documentos de planeación para  la salvaguarda de recursos genéticos elaborados</t>
  </si>
  <si>
    <t>72 Número de muertos, desaparecidos, heridos, reubicados o evacuados debido a desastres por cada 100.000 personas</t>
  </si>
  <si>
    <t>72~Número de muertos, desaparecidos, heridos, reubicados o evacuados debido a desastres por cada 100.000 personas</t>
  </si>
  <si>
    <t>1.4.14.2</t>
  </si>
  <si>
    <t>73 Estaciones hidrológicas mejoradas</t>
  </si>
  <si>
    <t>3203~73 Estaciones hidrológicas mejoradas</t>
  </si>
  <si>
    <t>73 Documentos de planeación con el programa de pagos de servicios ambientales implementados</t>
  </si>
  <si>
    <t>320225~73 Documentos de planeación con el programa de pagos de servicios ambientales implementados</t>
  </si>
  <si>
    <t>73 Número de nuevas infecciones de la hepatitis B por cada 100.000 habitantes en un año determinado</t>
  </si>
  <si>
    <t>73~Número de nuevas infecciones de la hepatitis B por cada 100.000 habitantes en un año determinado</t>
  </si>
  <si>
    <t>1.4.14.3</t>
  </si>
  <si>
    <t>74 Estaciones meteorológicas construidas</t>
  </si>
  <si>
    <t>3203~74 Estaciones meteorológicas construidas</t>
  </si>
  <si>
    <t>74 Documentos de política realizados</t>
  </si>
  <si>
    <t>320226~74 Documentos de política realizados</t>
  </si>
  <si>
    <t>74 Número de nuevas infecciones por el VIH por cada 1.000 habitantes no infectados (por grupo de edad, sexo y sectores clave de la población)</t>
  </si>
  <si>
    <t>74~Número de nuevas infecciones por el VIH por cada 1.000 habitantes no infectados (por grupo de edad, sexo y sectores clave de la población)</t>
  </si>
  <si>
    <t>1.4.14.4</t>
  </si>
  <si>
    <t>75 Estaciones meteorológicas mejoradas</t>
  </si>
  <si>
    <t>3203~75 Estaciones meteorológicas mejoradas</t>
  </si>
  <si>
    <t>75 Documentos de política sobre la conservación de la biodiversidad y los servicios ecosistémicos elaborados</t>
  </si>
  <si>
    <t>320226~75 Documentos de política sobre la conservación de la biodiversidad y los servicios ecosistémicos elaborados</t>
  </si>
  <si>
    <t>75 Número de países con estrategias nacionales y locales para la reducción del riesgo de desastres</t>
  </si>
  <si>
    <t>75~Número de países con estrategias nacionales y locales para la reducción del riesgo de desastres</t>
  </si>
  <si>
    <t>1.4.14.5</t>
  </si>
  <si>
    <t>76 Estaciones de monitoreo de agua subterránea construidas</t>
  </si>
  <si>
    <t>3203~76 Estaciones de monitoreo de agua subterránea construidas</t>
  </si>
  <si>
    <t>76 Documentos de política en el marco del uso, manejo de la biodiversidad y los servicios ecosistémicos elaborados</t>
  </si>
  <si>
    <t>320226~76 Documentos de política en el marco del uso, manejo de la biodiversidad y los servicios ecosistémicos elaborados</t>
  </si>
  <si>
    <t>76 Número de países con leyes y reglamentos que garantizan a las mujeres de 15 a 49 años de edad el acceso a servicios de salud sexual y reproductiva y a información y educación en la materia</t>
  </si>
  <si>
    <t>76~Número de países con leyes y reglamentos que garantizan a las mujeres de 15 a 49 años de edad el acceso a servicios de salud sexual y reproductiva y a información y educación en la materia</t>
  </si>
  <si>
    <t>1.4.14.6</t>
  </si>
  <si>
    <t>77 Cartografía ambiental temática</t>
  </si>
  <si>
    <t>3203~77 Cartografía ambiental temática</t>
  </si>
  <si>
    <t>77 Documentos de política para el manejo de las situaciones asociados a uso, ocupación y tenencia en áreas protegidas realizados</t>
  </si>
  <si>
    <t>320226~77 Documentos de política para el manejo de las situaciones asociados a uso, ocupación y tenencia en áreas protegidas realizados</t>
  </si>
  <si>
    <t>77 Número de países con mecanismos para mejorar la coherencia de las políticas de desarrollo sostenible</t>
  </si>
  <si>
    <t>77~Número de países con mecanismos para mejorar la coherencia de las políticas de desarrollo sostenible</t>
  </si>
  <si>
    <t>1.4.14.7</t>
  </si>
  <si>
    <t>78 Servicio de zonificación ambiental</t>
  </si>
  <si>
    <t>3203~78 Servicio de zonificación ambiental</t>
  </si>
  <si>
    <t>78 Documentos de investigación realizados</t>
  </si>
  <si>
    <t>320227~78 Documentos de investigación realizados</t>
  </si>
  <si>
    <t>78 Número de países con planes de acción nacionales de consumo y producción sostenibles incorporados como prioridad o meta en las políticas nacionales</t>
  </si>
  <si>
    <t>78~Número de países con planes de acción nacionales de consumo y producción sostenibles incorporados como prioridad o meta en las políticas nacionales</t>
  </si>
  <si>
    <t>1.5.15.1</t>
  </si>
  <si>
    <t>79 Servicio de manejo de datos hidrometeorológicos y de calidad del agua</t>
  </si>
  <si>
    <t>3203~79 Servicio de manejo de datos hidrometeorológicos y de calidad del agua</t>
  </si>
  <si>
    <t>79 Documentos de investigación de especies elaborados</t>
  </si>
  <si>
    <t>320227~79 Documentos de investigación de especies elaborados</t>
  </si>
  <si>
    <t>79 Número de países con un Plan Nacional de Estadísticas que está totalmente financiado y en curso de ejecución, por fuentes de financiación</t>
  </si>
  <si>
    <t>79~Número de países con un Plan Nacional de Estadísticas que está totalmente financiado y en curso de ejecución, por fuentes de financiación</t>
  </si>
  <si>
    <t>1.5.15.2</t>
  </si>
  <si>
    <t>80 Laboratorios construidos</t>
  </si>
  <si>
    <t>3203~80 Laboratorios construidos</t>
  </si>
  <si>
    <t>80 Documentos de investigación sobre el estado de poblaciones de fauna y flora elaborados</t>
  </si>
  <si>
    <t>320227~80 Documentos de investigación sobre el estado de poblaciones de fauna y flora elaborados</t>
  </si>
  <si>
    <t>80 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</si>
  <si>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</si>
  <si>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1.5.15.3</t>
  </si>
  <si>
    <t>81 Laboratorios construidos y dotados</t>
  </si>
  <si>
    <t>3203~81 Laboratorios construidos y dotados</t>
  </si>
  <si>
    <t>81 Áreas en proceso de restauración</t>
  </si>
  <si>
    <t>320228~81 Áreas en proceso de restauración</t>
  </si>
  <si>
    <t>81 Número de países que adoptan y aplican garantías constitucionales, legales y / o de política para el acceso público a la información</t>
  </si>
  <si>
    <t>81~Número de países que adoptan y aplican garantías constitucionales, legales y / o de política para el acceso público a la información</t>
  </si>
  <si>
    <t>1.5.15.4</t>
  </si>
  <si>
    <t>82 Laboratorios mejorados y dotados</t>
  </si>
  <si>
    <t>3203~82 Laboratorios mejorados y dotados</t>
  </si>
  <si>
    <t>82 Áreas en proceso restauración aisladas</t>
  </si>
  <si>
    <t>320228~82 Áreas en proceso restauración aisladas</t>
  </si>
  <si>
    <t>82 Número de países que adoptan y aplican regímenes de promoción de inversiones para los países menos desarrollados</t>
  </si>
  <si>
    <t>82~Número de países que adoptan y aplican regímenes de promoción de inversiones para los países menos desarrollados</t>
  </si>
  <si>
    <t>1.5.15.5</t>
  </si>
  <si>
    <t>83 Servicio de asistencia técnica para la operación de las Mesas Técnicas en el marco de los Consejos Ambientales Regionales</t>
  </si>
  <si>
    <t>3203~83 Servicio de asistencia técnica para la operación de las Mesas Técnicas en el marco de los Consejos Ambientales Regionales</t>
  </si>
  <si>
    <t>83 Áreas en proceso restauración en mantenimiento</t>
  </si>
  <si>
    <t>320228~83 Áreas en proceso restauración en mantenimiento</t>
  </si>
  <si>
    <t>83 Número de países que aplican políticas de adquisiciones públicas y planes de acción sostenibles</t>
  </si>
  <si>
    <t>83~Número de países que aplican políticas de adquisiciones públicas y planes de acción sostenibles</t>
  </si>
  <si>
    <t>1.5.16.1</t>
  </si>
  <si>
    <t>84 Servicio de asistencia técnica para la implementación de lineamientos priorizados de los Planes Estratégicos de las Macrocuencas</t>
  </si>
  <si>
    <t>3203~84 Servicio de asistencia técnica para la implementación de lineamientos priorizados de los Planes Estratégicos de las Macrocuencas</t>
  </si>
  <si>
    <t>84 Áreas en proceso de restauración con seguimiento</t>
  </si>
  <si>
    <t>320228~84 Áreas en proceso de restauración con seguimiento</t>
  </si>
  <si>
    <t>84 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</si>
  <si>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84~Número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</si>
  <si>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1.6.17.1</t>
  </si>
  <si>
    <t>85 Servicio de seguimiento a los procesos de ordenación y manejo de cuencas hidrográficas</t>
  </si>
  <si>
    <t>3203~85 Servicio de seguimiento a los procesos de ordenación y manejo de cuencas hidrográficas</t>
  </si>
  <si>
    <t>85 Plantaciones forestales realizadas</t>
  </si>
  <si>
    <t>320229~85 Plantaciones forestales realizadas</t>
  </si>
  <si>
    <t>85 Número de países que comunican avances en la efectividad del desarrollo de marcos de seguimiento de múltiples partes interesadas que apoyan el logro de objetivos de desarrollo sostenible</t>
  </si>
  <si>
    <t>85~Número de países que comunican avances en la efectividad del desarrollo de marcos de seguimiento de múltiples partes interesadas que apoyan el logro de objetivos de desarrollo sostenible</t>
  </si>
  <si>
    <t>1.6.17.2</t>
  </si>
  <si>
    <t>86 Servicio de asistencia técnica para la coordinación de las autoridades ambientales en la gestión de las aguas subterráneas</t>
  </si>
  <si>
    <t>3203~86 Servicio de asistencia técnica para la coordinación de las autoridades ambientales en la gestión de las aguas subterráneas</t>
  </si>
  <si>
    <t>86 Plantaciones forestales aisladas</t>
  </si>
  <si>
    <t>320229~86 Plantaciones forestales aisladas</t>
  </si>
  <si>
    <t>86 Número de países que cuentan con legislación nacional sobre las estadísticas acorde con los Principios Fundamentales de las Estadísticas Oficiales</t>
  </si>
  <si>
    <t>86~Número de países que cuentan con legislación nacional sobre las estadísticas acorde con los Principios Fundamentales de las Estadísticas Oficiales</t>
  </si>
  <si>
    <t>1.6.18.1</t>
  </si>
  <si>
    <t>87 Servicio de asistencia técnica para la implementación de lineamientos priorizados de las Aguas Subterráneas del País</t>
  </si>
  <si>
    <t>3203~87 Servicio de asistencia técnica para la implementación de lineamientos priorizados de las Aguas Subterráneas del País</t>
  </si>
  <si>
    <t>87 Plantaciones forestales mantenidas</t>
  </si>
  <si>
    <t>320229~87 Plantaciones forestales mantenidas</t>
  </si>
  <si>
    <t>87 Número de países que han adoptado marcos legislativos, administrativos y de políticas para asegurar la distribución justa y equitativa de los beneficios</t>
  </si>
  <si>
    <t>87~Número de países que han adoptado marcos legislativos, administrativos y de políticas para asegurar la distribución justa y equitativa de los beneficios</t>
  </si>
  <si>
    <t>1.6.18.2</t>
  </si>
  <si>
    <t>88 Servicio de asistencia técnica para la promoción del uso eficiente y ahorro del agua</t>
  </si>
  <si>
    <t>3203~88 Servicio de asistencia técnica para la promoción del uso eficiente y ahorro del agua</t>
  </si>
  <si>
    <t>88 Plantaciones forestales con seguimiento</t>
  </si>
  <si>
    <t>320229~88 Plantaciones forestales con seguimiento</t>
  </si>
  <si>
    <t>88 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</si>
  <si>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</si>
  <si>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1.6.19.1</t>
  </si>
  <si>
    <t>89 Servicio de asistencia técnica para la implementación de lineamientos sobre el mejoramiento de la calidad del recurso hídrico</t>
  </si>
  <si>
    <t>3203~89 Servicio de asistencia técnica para la implementación de lineamientos sobre el mejoramiento de la calidad del recurso hídrico</t>
  </si>
  <si>
    <t>89 Operativos de control y vigilancia realizados</t>
  </si>
  <si>
    <t>320230~89 Operativos de control y vigilancia realizados</t>
  </si>
  <si>
    <t>89 Número de países que han comunicado el fortalecimiento de la capacidad institucional, sistémica e individual para implementar la adaptación, la mitigación y la transferencia de tecnología, y acciones desarrolladas</t>
  </si>
  <si>
    <t>89~Número de países que han comunicado el fortalecimiento de la capacidad institucional, sistémica e individual para implementar la adaptación, la mitigación y la transferencia de tecnología, y acciones desarrolladas</t>
  </si>
  <si>
    <t>1.6.19.2</t>
  </si>
  <si>
    <t>90 Servicio de implementación de mecanismos y herramientas de conocimiento y manejo de la información para la Gestión Integral del Recurso Hídrico</t>
  </si>
  <si>
    <t>3203~90 Servicio de implementación de mecanismos y herramientas de conocimiento y manejo de la información para la Gestión Integral del Recurso Hídrico</t>
  </si>
  <si>
    <t>90 Especies decomisadas</t>
  </si>
  <si>
    <t>320230~90 Especies decomisadas</t>
  </si>
  <si>
    <t>90 Número de países que han implementado políticas de migración bien gestionada</t>
  </si>
  <si>
    <t>90~Número de países que han implementado políticas de migración bien gestionada</t>
  </si>
  <si>
    <t>1.6.19.3</t>
  </si>
  <si>
    <t>91 Servicio de implementación de herramientas nacionales de comunicación, divulgación y cualificación de actores</t>
  </si>
  <si>
    <t>3203~91 Servicio de implementación de herramientas nacionales de comunicación, divulgación y cualificación de actores</t>
  </si>
  <si>
    <t>91 Áreas administradas</t>
  </si>
  <si>
    <t>320231~91 Áreas administradas</t>
  </si>
  <si>
    <t>91 Número de partes en los acuerdos ambientales multilaterales internacionales relacionados con los productos químicos peligrosos y de otro tipo, y los desechos, que cumplen sus compromisos y obligaciones de transmitir información como lo exige cada acuerdo pertinente</t>
  </si>
  <si>
    <t>91~Número de partes en los acuerdos ambientales multilaterales internacionales relacionados con los productos químicos peligrosos y de otro tipo, y los desechos, que cumplen sus compromisos y obligaciones de transmitir información como lo exige cada acuerdo pertinente</t>
  </si>
  <si>
    <t>1.6.19.4</t>
  </si>
  <si>
    <t>92 Servicio de asistencia técnica para el desarrollo de estrategias sobre la efectiva gobernanza del agua</t>
  </si>
  <si>
    <t>3203~92 Servicio de asistencia técnica para el desarrollo de estrategias sobre la efectiva gobernanza del agua</t>
  </si>
  <si>
    <t>92 Jornadas de vigilancia realizadas</t>
  </si>
  <si>
    <t>320231~92 Jornadas de vigilancia realizadas</t>
  </si>
  <si>
    <t>92 Número de personas cubiertas por el seguro de salud o un sistema de salud pública por cada 1000 habitantes</t>
  </si>
  <si>
    <t>92~Número de personas cubiertas por el seguro de salud o un sistema de salud pública por cada 1000 habitantes</t>
  </si>
  <si>
    <t>1.7.20.1</t>
  </si>
  <si>
    <t>93 Documento de la fase de aprestamiento del plan de ordenación y manejo de cuenca hidrográfica</t>
  </si>
  <si>
    <t>3203~93 Documento de la fase de aprestamiento del plan de ordenación y manejo de cuenca hidrográfica</t>
  </si>
  <si>
    <t>93 Mapas elaborados</t>
  </si>
  <si>
    <t>320232~93 Mapas elaborados</t>
  </si>
  <si>
    <t>93 Número de personas que requieren intervenciones contra enfermedades tropicales desatendidas</t>
  </si>
  <si>
    <t>93~Número de personas que requieren intervenciones contra enfermedades tropicales desatendidas</t>
  </si>
  <si>
    <t>1.7.20.2</t>
  </si>
  <si>
    <t>94 Documento de la fase de diagnóstico del plan de ordenación y manejo de cuenca hidrográfica</t>
  </si>
  <si>
    <t>3203~94 Documento de la fase de diagnóstico del plan de ordenación y manejo de cuenca hidrográfica</t>
  </si>
  <si>
    <t>94 Visitantes que ingresan a las áreas protegidas nacionales</t>
  </si>
  <si>
    <t>320233~94 Visitantes que ingresan a las áreas protegidas nacionales</t>
  </si>
  <si>
    <t>94 Número de recursos genéticos de plantas y animales para la alimentación y la agricultura garantizados ya sea en las instalaciones de conservación a mediano o largo plazo</t>
  </si>
  <si>
    <t>94~Número de recursos genéticos de plantas y animales para la alimentación y la agricultura garantizados ya sea en las instalaciones de conservación a mediano o largo plazo</t>
  </si>
  <si>
    <t>1.7.20.3</t>
  </si>
  <si>
    <t>95 Documento de la fase de prospectiva y zonificación ambiental del plan de ordenación y manejo de cuenca hidrográfica</t>
  </si>
  <si>
    <t>3203~95 Documento de la fase de prospectiva y zonificación ambiental del plan de ordenación y manejo de cuenca hidrográfica</t>
  </si>
  <si>
    <t>95 Áreas protegidas registradas en el Registro Único Nacional de Áreas Protegidas</t>
  </si>
  <si>
    <t>320234~95 Áreas protegidas registradas en el Registro Único Nacional de Áreas Protegidas</t>
  </si>
  <si>
    <t>95 Número de sucursales de bancos comerciales y cajeros automáticos por cada 100.000 adultos</t>
  </si>
  <si>
    <t>95~Número de sucursales de bancos comerciales y cajeros automáticos por cada 100.000 adultos</t>
  </si>
  <si>
    <t>1.7.20.4</t>
  </si>
  <si>
    <t>96 Documento de la fase de formulación del plan de ordenación y manejo de cuenca hidrográfica</t>
  </si>
  <si>
    <t>3203~96 Documento de la fase de formulación del plan de ordenación y manejo de cuenca hidrográfica</t>
  </si>
  <si>
    <t>96 Áreas de ecosistemas protegidas</t>
  </si>
  <si>
    <t>320235~96 Áreas de ecosistemas protegidas</t>
  </si>
  <si>
    <t>96 Número de víctimas de homicidios dolosos por cada 100.000 habitantes, por grupo de edad y sexo</t>
  </si>
  <si>
    <t>96~Número de víctimas de homicidios dolosos por cada 100.000 habitantes, por grupo de edad y sexo</t>
  </si>
  <si>
    <t>1.7.20.5</t>
  </si>
  <si>
    <t>97 Documento del plan de ordenación y manejo de cuenca hidrográfica</t>
  </si>
  <si>
    <t>3203~97 Documento del plan de ordenación y manejo de cuenca hidrográfica</t>
  </si>
  <si>
    <t>97 Documentos de autorización sobre Comercio Internacional de Especies Amenazadas de Fauna y Flora Silvestres elaborados</t>
  </si>
  <si>
    <t>320236~97 Documentos de autorización sobre Comercio Internacional de Especies Amenazadas de Fauna y Flora Silvestres elaborados</t>
  </si>
  <si>
    <t>97 Número de víctimas de la trata de personas por cada 100.000 habitantes, por sexo, grupo de edad y tipo de explotación</t>
  </si>
  <si>
    <t>97~Número de víctimas de la trata de personas por cada 100.000 habitantes, por sexo, grupo de edad y tipo de explotación</t>
  </si>
  <si>
    <t>1.7.20.6</t>
  </si>
  <si>
    <t>98 Obras de recarga artificial de acuíferos</t>
  </si>
  <si>
    <t>3203~98 Obras de recarga artificial de acuíferos</t>
  </si>
  <si>
    <t>98 Personas capacitadas</t>
  </si>
  <si>
    <t>320237~98 Personas capacitadas</t>
  </si>
  <si>
    <t>98 Participación de los países en desarrollo y los países menos adelantados en las exportaciones mundiales</t>
  </si>
  <si>
    <t>98~Participación de los países en desarrollo y los países menos adelantados en las exportaciones mundiales</t>
  </si>
  <si>
    <t>1.7.20.7</t>
  </si>
  <si>
    <t>99 Servicio de delimitación de rondas hídricas</t>
  </si>
  <si>
    <t>3203~99 Servicio de delimitación de rondas hídricas</t>
  </si>
  <si>
    <t>99 Documento con plan de educación ambiental elaborado</t>
  </si>
  <si>
    <t>320237~99 Documento con plan de educación ambiental elaborado</t>
  </si>
  <si>
    <t>99 Pérdidas económicas directas por desastre en relación con el PIB mundial</t>
  </si>
  <si>
    <t>99~Pérdidas económicas directas por desastre en relación con el PIB mundial</t>
  </si>
  <si>
    <t>1.7.20.8</t>
  </si>
  <si>
    <t>100 Servicio de seguimiento y control a usuarios del recurso hídrico</t>
  </si>
  <si>
    <t>3203~100 Servicio de seguimiento y control a usuarios del recurso hídrico</t>
  </si>
  <si>
    <t>100 Talleres realizados</t>
  </si>
  <si>
    <t>320237~100 Talleres realizados</t>
  </si>
  <si>
    <t>100 Pérdidas económicas directas por desastre en relación con el PIB mundial, incluyendo los daños por desastre a la infraestructura crítica y la interrupción de los servicios básicos</t>
  </si>
  <si>
    <t>100~Pérdidas económicas directas por desastre en relación con el PIB mundial, incluyendo los daños por desastre a la infraestructura crítica y la interrupción de los servicios básicos</t>
  </si>
  <si>
    <t>1.7.20.9</t>
  </si>
  <si>
    <t>101 Servicio de dragado</t>
  </si>
  <si>
    <t>3203~101 Servicio de dragado</t>
  </si>
  <si>
    <t>101 Áreas saneadas de cultivos de uso ilícito</t>
  </si>
  <si>
    <t>320238~101 Áreas saneadas de cultivos de uso ilícito</t>
  </si>
  <si>
    <t>101 Porcentaje correspondiente a las industrias a pequeña escala del valor agregado total del sector</t>
  </si>
  <si>
    <t>101~Porcentaje correspondiente a las industrias a pequeña escala del valor agregado total del sector</t>
  </si>
  <si>
    <t>1.7.20.10</t>
  </si>
  <si>
    <t>102 Obras y medidas de adecuación hidráulica</t>
  </si>
  <si>
    <t>3203~102 Obras y medidas de adecuación hidráulica</t>
  </si>
  <si>
    <t>102 Esquemas de Pago por Servicios ambientales implementados</t>
  </si>
  <si>
    <t>320239~102 Esquemas de Pago por Servicios ambientales implementados</t>
  </si>
  <si>
    <t>102 Porcentaje de adultos (de 15 años o más) con una cuenta en un banco u otra institución financiera o con un proveedor móvil de servicios monetarios</t>
  </si>
  <si>
    <t>102~Porcentaje de adultos (de 15 años o más) con una cuenta en un banco u otra institución financiera o con un proveedor móvil de servicios monetarios</t>
  </si>
  <si>
    <t>1.7.20.11</t>
  </si>
  <si>
    <t>103 Documentos de investigación para la gestión de la información y el conocimiento ambiental</t>
  </si>
  <si>
    <t>3204~103 Documentos de investigación para la gestión de la información y el conocimiento ambiental</t>
  </si>
  <si>
    <t>103 Nuevas áreas declaradas protegidas</t>
  </si>
  <si>
    <t>320240~103 Nuevas áreas declaradas protegidas</t>
  </si>
  <si>
    <t>103 Porcentaje de aguas residuales tratadas de manera segura</t>
  </si>
  <si>
    <t>103~Porcentaje de aguas residuales tratadas de manera segura</t>
  </si>
  <si>
    <t>1.7.21.1</t>
  </si>
  <si>
    <t>104 Documentos diagnóstico para la gestión de la información y el conocimiento ambiental</t>
  </si>
  <si>
    <t>3204~104 Documentos diagnóstico para la gestión de la información y el conocimiento ambiental</t>
  </si>
  <si>
    <t>104 Áreas protegidas ampliadas</t>
  </si>
  <si>
    <t>320240~104 Áreas protegidas ampliadas</t>
  </si>
  <si>
    <t>104 Porcentaje de armas pequeñas y armas ligeras incautadas que se registran y localizan, de conformidad con las normas internacionales y los instrumentos jurídicos</t>
  </si>
  <si>
    <t>104~Porcentaje de armas pequeñas y armas ligeras incautadas que se registran y localizan, de conformidad con las normas internacionales y los instrumentos jurídicos</t>
  </si>
  <si>
    <t>1.7.21.2</t>
  </si>
  <si>
    <t>105 Documento de estudios técnicos para la gestión de la información y el conocimiento ambiental</t>
  </si>
  <si>
    <t>3204~105 Documento de estudios técnicos para la gestión de la información y el conocimiento ambiental</t>
  </si>
  <si>
    <t>105 Centro de Atención y Valoración de fauna silvestre construido</t>
  </si>
  <si>
    <t>320241~105 Centro de Atención y Valoración de fauna silvestre construido</t>
  </si>
  <si>
    <t>105 Porcentaje de ciudades con una estructura de participación directa de la sociedad civil en la planificación y la gestión urbanas que opera regular y democráticamente</t>
  </si>
  <si>
    <t>105~Porcentaje de ciudades con una estructura de participación directa de la sociedad civil en la planificación y la gestión urbanas que opera regular y democráticamente</t>
  </si>
  <si>
    <t>1.7.21.3</t>
  </si>
  <si>
    <t>106 Documentos de lineamientos técnicospara la gestión de la información y el conocimiento ambiental</t>
  </si>
  <si>
    <t>3204~106 Documentos de lineamientos técnicospara la gestión de la información y el conocimiento ambiental</t>
  </si>
  <si>
    <t>106 Centro de Atención y Valoración de fauna silvestre construido y dotado</t>
  </si>
  <si>
    <t>320242~106 Centro de Atención y Valoración de fauna silvestre construido y dotado</t>
  </si>
  <si>
    <t>106 Porcentaje de cultivos y razas locales y sus variedades silvestres, clasificados según su situación de riesgo, ausencia de riesgo o un nivel de riesgo de extinción desconocido</t>
  </si>
  <si>
    <t>106~Porcentaje de cultivos y razas locales y sus variedades silvestres, clasificados según su situación de riesgo, ausencia de riesgo o un nivel de riesgo de extinción desconocido</t>
  </si>
  <si>
    <t>1.7.21.4</t>
  </si>
  <si>
    <t>107 Servicio de información en tiempo real de pronósticos y alertas</t>
  </si>
  <si>
    <t>3204~107 Servicio de información en tiempo real de pronósticos y alertas</t>
  </si>
  <si>
    <t>107 Centro de Atención y Valoración de fauna silvestre ampliado</t>
  </si>
  <si>
    <t>320243~107 Centro de Atención y Valoración de fauna silvestre ampliado</t>
  </si>
  <si>
    <t>107 Porcentaje de dependencias administrativas locales con políticas y procedimientos operacionales establecidos para la participación de las comunidades locales en la ordenación del agua y el saneamiento</t>
  </si>
  <si>
    <t>107~Porcentaje de dependencias administrativas locales con políticas y procedimientos operacionales establecidos para la participación de las comunidades locales en la ordenación del agua y el saneamiento</t>
  </si>
  <si>
    <t>1.7.21.5</t>
  </si>
  <si>
    <t>108 Servicio de acreditación de laboratorios y organizaciones</t>
  </si>
  <si>
    <t>3204~108 Servicio de acreditación de laboratorios y organizaciones</t>
  </si>
  <si>
    <t>108 Centro de Atención y Valoración de fauna silvestre adecuado</t>
  </si>
  <si>
    <t>320244~108 Centro de Atención y Valoración de fauna silvestre adecuado</t>
  </si>
  <si>
    <t>108 Porcentaje de escuelas con acceso a: a) electricidad; b) Internet con fines pedagógicos; c) computadoras con fines pedagógicos; d) infraestructura y materiales adaptados a los estudiantes con discapacidad; e) instalaciones de saneamiento básicas segregadas por sexo; y f) instalaciones básicas para lavarse las manos (según las definiciones de Agua, Saneamiento e Higiene para Todos (WASH))</t>
  </si>
  <si>
    <t>108~Porcentaje de escuelas con acceso a: a) electricidad; b) Internet con fines pedagógicos; c) computadoras con fines pedagógicos; d) infraestructura y materiales adaptados a los estudiantes con discapacidad; e) instalaciones de saneamiento básicas segregadas por sexo; y f) instalaciones básicas para lavarse las manos (según las definiciones de Agua, Saneamiento e Higiene para Todos (WASH))</t>
  </si>
  <si>
    <t>1.7.21.6</t>
  </si>
  <si>
    <t>109 Servicio de información ambiental de la Amazonía colombiana</t>
  </si>
  <si>
    <t>3204~109 Servicio de información ambiental de la Amazonía colombiana</t>
  </si>
  <si>
    <t>109 Centro de Atención y Valoración de fauna silvestre modificado</t>
  </si>
  <si>
    <t>320245~109 Centro de Atención y Valoración de fauna silvestre modificado</t>
  </si>
  <si>
    <t>109 Porcentaje de jóvenes (15 a 24 años) que no estudian, no tienen empleo ni reciben capacitación</t>
  </si>
  <si>
    <t>109~Porcentaje de jóvenes (15 a 24 años) que no estudian, no tienen empleo ni reciben capacitación</t>
  </si>
  <si>
    <t>1.7.21.7</t>
  </si>
  <si>
    <t>110 Servicio de protección del conocimiento tradicional</t>
  </si>
  <si>
    <t>3204~110 Servicio de protección del conocimiento tradicional</t>
  </si>
  <si>
    <t>110 Centro de Atención y Valoración de fauna silvestre con reforzamiento estructural</t>
  </si>
  <si>
    <t>320246~110 Centro de Atención y Valoración de fauna silvestre con reforzamiento estructural</t>
  </si>
  <si>
    <t>110 Porcentaje de jóvenes y adultos con conocimientos de tecnología de la información y las comunicaciones (TIC) por tipo de conocimiento técnico</t>
  </si>
  <si>
    <t>110~Porcentaje de jóvenes y adultos con conocimientos de tecnología de la información y las comunicaciones (TIC) por tipo de conocimiento técnico</t>
  </si>
  <si>
    <t>2.8.22.1</t>
  </si>
  <si>
    <t>111 Servicio de educación formal en el marco de la información y el conocimiento ambiental</t>
  </si>
  <si>
    <t>3204~111 Servicio de educación formal en el marco de la información y el conocimiento ambiental</t>
  </si>
  <si>
    <t>111 Centro de Atención y Valoración de flora silvestre construido</t>
  </si>
  <si>
    <t>320247~111 Centro de Atención y Valoración de flora silvestre construido</t>
  </si>
  <si>
    <t>111 Porcentaje de la población abarcado por una red móvil, desglosado por tecnología</t>
  </si>
  <si>
    <t>111~Porcentaje de la población abarcado por una red móvil, desglosado por tecnología</t>
  </si>
  <si>
    <t>2.8.22.2</t>
  </si>
  <si>
    <t>112 Servicio de educación para el trabajo en el marco de la información y el conocimiento ambiental</t>
  </si>
  <si>
    <t>3204~112 Servicio de educación para el trabajo en el marco de la información y el conocimiento ambiental</t>
  </si>
  <si>
    <t>112 Centro de Atención y Valoración de flora silvestre construido y dotado</t>
  </si>
  <si>
    <t>320248~112 Centro de Atención y Valoración de flora silvestre construido y dotado</t>
  </si>
  <si>
    <t>112 Porcentaje de la población con derechos de propiedad o derechos seguros sobre las tierras agrícolas (entre la población agrícola total), por sexo; y b) proporción de mujeres entre los propietarios de tierras agrícolas, o titulares de derechos sobre</t>
  </si>
  <si>
    <t>112~Porcentaje de la población con derechos de propiedad o derechos seguros sobre las tierras agrícolas (entre la población agrícola total), por sexo; y b) proporción de mujeres entre los propietarios de tierras agrícolas, o titulares de derechos sobre</t>
  </si>
  <si>
    <t>2.8.22.3</t>
  </si>
  <si>
    <t>113 Servicio de apoyo financiero a emprendimientos</t>
  </si>
  <si>
    <t>3204~113 Servicio de apoyo financiero a emprendimientos</t>
  </si>
  <si>
    <t>113 Centro de atención e interpretación de la biodiversidad y sus servicios ecosistemicos construido</t>
  </si>
  <si>
    <t>320249~113 Centro de atención e interpretación de la biodiversidad y sus servicios ecosistemicos construido</t>
  </si>
  <si>
    <t>113 Porcentaje de la población cubierta por niveles mínimos o sistemas de protección social, desglosado por sexo, y distinguiendo entre los niños, los desempleados, los ancianos, las personas con discapacidad, las mujeres embarazadas y los recién nacidos, las víctimas de accidentes de trabajo, los pobres y los grupos vulnerables</t>
  </si>
  <si>
    <t>113~Porcentaje de la población cubierta por niveles mínimos o sistemas de protección social, desglosado por sexo, y distinguiendo entre los niños, los desempleados, los ancianos, las personas con discapacidad, las mujeres embarazadas y los recién nacidos, las víctimas de accidentes de trabajo, los pobres y los grupos vulnerables</t>
  </si>
  <si>
    <t>2.8.22.4</t>
  </si>
  <si>
    <t>114 Servicio de modelamiento para la conservación de la biodiversidad</t>
  </si>
  <si>
    <t>3204~114 Servicio de modelamiento para la conservación de la biodiversidad</t>
  </si>
  <si>
    <t>114 Centro de Atención e interpretación de la biodiversidad y sus servicios ecosistemicos adecuado</t>
  </si>
  <si>
    <t>320250~114 Centro de Atención e interpretación de la biodiversidad y sus servicios ecosistemicos adecuado</t>
  </si>
  <si>
    <t>114 Porcentaje de la población cuya fuente primaria de energía consiste en combustibles y tecnología limpios</t>
  </si>
  <si>
    <t>114~Porcentaje de la población cuya fuente primaria de energía consiste en combustibles y tecnología limpios</t>
  </si>
  <si>
    <t>2.8.23.1</t>
  </si>
  <si>
    <t>115 Servicio de monitoreo de la biodiversidad y los Servicios eco sistémicos</t>
  </si>
  <si>
    <t>3204~115 Servicio de monitoreo de la biodiversidad y los Servicios eco sistémicos</t>
  </si>
  <si>
    <t>320251~115</t>
  </si>
  <si>
    <t>115 Porcentaje de la población que declara haberse sentido personalmente víctima de discriminación o acoso en los últimos 12 meses por motivos de discriminación prohibidos por el derecho internacional de los derechos humanos</t>
  </si>
  <si>
    <t>115~Porcentaje de la población que declara haberse sentido personalmente víctima de discriminación o acoso en los últimos 12 meses por motivos de discriminación prohibidos por el derecho internacional de los derechos humanos</t>
  </si>
  <si>
    <t>2.8.23.2</t>
  </si>
  <si>
    <t>116 Servicio de monitoreo hidrológico</t>
  </si>
  <si>
    <t>3204~116 Servicio de monitoreo hidrológico</t>
  </si>
  <si>
    <t>116 Centros de atención de las áreas protegidas construidos</t>
  </si>
  <si>
    <t>320252~116 Centros de atención de las áreas protegidas construidos</t>
  </si>
  <si>
    <t>116 Porcentaje de la población que declara haberse sentido personalmente víctima de discriminación o acoso en los últimos 12 meses por motivos de discriminación prohibidos por el derecho internacional de los derechos humanos, desglosado por grupo de edad y sexo</t>
  </si>
  <si>
    <t>116~Porcentaje de la población que declara haberse sentido personalmente víctima de discriminación o acoso en los últimos 12 meses por motivos de discriminación prohibidos por el derecho internacional de los derechos humanos, desglosado por grupo de edad y sexo</t>
  </si>
  <si>
    <t>2.8.23.3</t>
  </si>
  <si>
    <t>117 Servicio de monitoreo meteorológico</t>
  </si>
  <si>
    <t>3204~117 Servicio de monitoreo meteorológico</t>
  </si>
  <si>
    <t>117 Predios saneados</t>
  </si>
  <si>
    <t>320252~117 Predios saneados</t>
  </si>
  <si>
    <t>117 Porcentaje de la población que dispone de servicios de suministro de agua potable gestionados de manera segura</t>
  </si>
  <si>
    <t>117~Porcentaje de la población que dispone de servicios de suministro de agua potable gestionados de manera segura</t>
  </si>
  <si>
    <t>2.8.23.4</t>
  </si>
  <si>
    <t>118 Servicio de monitoreo sobre meteorología aeronáutica</t>
  </si>
  <si>
    <t>3204~118 Servicio de monitoreo sobre meteorología aeronáutica</t>
  </si>
  <si>
    <t>118 Acuerdos de uso con campesinos que ocupan las áreas protegidas suscritos</t>
  </si>
  <si>
    <t>320253~118 Acuerdos de uso con campesinos que ocupan las áreas protegidas suscritos</t>
  </si>
  <si>
    <t>118 Porcentaje de la población que tiene acceso a la electricidad</t>
  </si>
  <si>
    <t>118~Porcentaje de la población que tiene acceso a la electricidad</t>
  </si>
  <si>
    <t>2.8.23.5</t>
  </si>
  <si>
    <t>119 Servicio de información en biodiversidad</t>
  </si>
  <si>
    <t>3204~119 Servicio de información en biodiversidad</t>
  </si>
  <si>
    <t>119 Áreas cubiertas con jornadas de vigilancia</t>
  </si>
  <si>
    <t>320254~119 Áreas cubiertas con jornadas de vigilancia</t>
  </si>
  <si>
    <t>119 Porcentaje de la población que utiliza servicios de saneamiento gestionados de manera segura, incluida una instalación para lavarse las manos con agua y jabón</t>
  </si>
  <si>
    <t>119~Porcentaje de la población que utiliza servicios de saneamiento gestionados de manera segura, incluida una instalación para lavarse las manos con agua y jabón</t>
  </si>
  <si>
    <t>2.8.23.6</t>
  </si>
  <si>
    <t>120 Servicio de información sobre deforestación</t>
  </si>
  <si>
    <t>3204~120 Servicio de información sobre deforestación</t>
  </si>
  <si>
    <t>120 Predios saneados</t>
  </si>
  <si>
    <t>320254~120 Predios saneados</t>
  </si>
  <si>
    <t>120 Porcentaje de la población sometida a violencia física, psicológica o sexual en los últimos 12 meses</t>
  </si>
  <si>
    <t>120~Porcentaje de la población sometida a violencia física, psicológica o sexual en los últimos 12 meses</t>
  </si>
  <si>
    <t>2.8.24.1</t>
  </si>
  <si>
    <t>121 Servicio de información hidrológica</t>
  </si>
  <si>
    <t>3204~121 Servicio de información hidrológica</t>
  </si>
  <si>
    <t>121 Infraestructura ecoturística construida</t>
  </si>
  <si>
    <t>320255~121 Infraestructura ecoturística construida</t>
  </si>
  <si>
    <t>121 Porcentaje de la superficie agrícola cultivada siguiendo prácticas agrícolas sostenibles</t>
  </si>
  <si>
    <t>121~Porcentaje de la superficie agrícola cultivada siguiendo prácticas agrícolas sostenibles</t>
  </si>
  <si>
    <t>2.8.24.2</t>
  </si>
  <si>
    <t>122 Servicio de información hidrogeológica</t>
  </si>
  <si>
    <t>3204~122 Servicio de información hidrogeológica</t>
  </si>
  <si>
    <t>122 Infraestructura construida para la atención de visitantes de las áreas protegidas</t>
  </si>
  <si>
    <t>320255~122 Infraestructura construida para la atención de visitantes de las áreas protegidas</t>
  </si>
  <si>
    <t>122 Porcentaje de las industrias a pequeña escala que han obtenido un préstamo o una línea de crédito</t>
  </si>
  <si>
    <t>122~Porcentaje de las industrias a pequeña escala que han obtenido un préstamo o una línea de crédito</t>
  </si>
  <si>
    <t>2.8.24.3</t>
  </si>
  <si>
    <t>123 Servicio de información meteorológica</t>
  </si>
  <si>
    <t>3204~123 Servicio de información meteorológica</t>
  </si>
  <si>
    <t>123 Infraestructura construida para el desarrollo de experiencias de los visitantes en las áreas protegidas</t>
  </si>
  <si>
    <t>320255~123 Infraestructura construida para el desarrollo de experiencias de los visitantes en las áreas protegidas</t>
  </si>
  <si>
    <t>123 Porcentaje de las personas que han tenido por lo menos un contacto con un funcionario público, pagaron un soborno a un funcionario público, o tuvieron la experiencia de que un funcionario público les pidiera que lo pagaran, en los 12 meses anteriores, desglosados por grupo de edad, sexo, región y grupo de población</t>
  </si>
  <si>
    <t>123~Porcentaje de las personas que han tenido por lo menos un contacto con un funcionario público, pagaron un soborno a un funcionario público, o tuvieron la experiencia de que un funcionario público les pidiera que lo pagaran, en los 12 meses anteriores, desglosados por grupo de edad, sexo, región y grupo de población</t>
  </si>
  <si>
    <t>2.8.24.4</t>
  </si>
  <si>
    <t>124 Servicio de educación para el trabajo en cultura y participación para la gestión ambiental y territorial</t>
  </si>
  <si>
    <t>3204~124 Servicio de educación para el trabajo en cultura y participación para la gestión ambiental y territorial</t>
  </si>
  <si>
    <t>124 Infraestructura construida para la administración, la vigilancia y el control de las áreas protegidas</t>
  </si>
  <si>
    <t>320256~124 Infraestructura construida para la administración, la vigilancia y el control de las áreas protegidas</t>
  </si>
  <si>
    <t>124 Porcentaje de las víctimas de violencia en los 12 meses anteriores que notificaron su victimización a las autoridades competentes u otros mecanismos de resolución de conflictos reconocidos oficialmente (también denominada tasa de denuncias de delitos)</t>
  </si>
  <si>
    <t>124~Porcentaje de las víctimas de violencia en los 12 meses anteriores que notificaron su victimización a las autoridades competentes u otros mecanismos de resolución de conflictos reconocidos oficialmente (también denominada tasa de denuncias de delitos)</t>
  </si>
  <si>
    <t>2.8.25.1</t>
  </si>
  <si>
    <t>125 Servicio de educación para el trabajo en ciencias marinas</t>
  </si>
  <si>
    <t>3204~125 Servicio de educación para el trabajo en ciencias marinas</t>
  </si>
  <si>
    <t>125 Sedes administrativas construida dentro del área protegida</t>
  </si>
  <si>
    <t>320256~125 Sedes administrativas construida dentro del área protegida</t>
  </si>
  <si>
    <t>125 Porcentaje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determinado.Desglose: por sexo (y otras características, donde se disponga de datos)</t>
  </si>
  <si>
    <t>125~Porcentaje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determinado.Desglose: por sexo (y otras características, donde se disponga de datos)</t>
  </si>
  <si>
    <t>2.8.25.2</t>
  </si>
  <si>
    <t>126 Servicio de Información Ambiental Marina</t>
  </si>
  <si>
    <t>3204~126 Servicio de Información Ambiental Marina</t>
  </si>
  <si>
    <t>126 Infraestructura de control y vigilancia construida para el área protegida</t>
  </si>
  <si>
    <t>320256~126 Infraestructura de control y vigilancia construida para el área protegida</t>
  </si>
  <si>
    <t>126 Porcentaje de masas de agua de buena calidad</t>
  </si>
  <si>
    <t>126~Porcentaje de masas de agua de buena calidad</t>
  </si>
  <si>
    <t>2.8.25.3</t>
  </si>
  <si>
    <t>127 Inventario de fauna</t>
  </si>
  <si>
    <t>3204~127 Inventario de fauna</t>
  </si>
  <si>
    <t>127 Extensión de cuerpos de agua recuperados</t>
  </si>
  <si>
    <t>320257~127 Extensión de cuerpos de agua recuperados</t>
  </si>
  <si>
    <t>127 Porcentaje de miembros y derechos de voto de los países en desarrollo en las organizaciones internacionales</t>
  </si>
  <si>
    <t>127~Porcentaje de miembros y derechos de voto de los países en desarrollo en las organizaciones internacionales</t>
  </si>
  <si>
    <t>2.8.25.4</t>
  </si>
  <si>
    <t>128 Inventario de flora</t>
  </si>
  <si>
    <t>3204~128 Inventario de flora</t>
  </si>
  <si>
    <t>128 Material vegetal retirado</t>
  </si>
  <si>
    <t>320257~128 Material vegetal retirado</t>
  </si>
  <si>
    <t>128 Porcentaje de miembros y derechos de voto de los países en desarrollo en las organizaciones internacionales</t>
  </si>
  <si>
    <t>128~Porcentaje de miembros y derechos de voto de los países en desarrollo en las organizaciones internacionales</t>
  </si>
  <si>
    <t>2.8.25.5</t>
  </si>
  <si>
    <t>129 Inventario forestal</t>
  </si>
  <si>
    <t>3204~129 Inventario forestal</t>
  </si>
  <si>
    <t>129 Sedimentos removidos</t>
  </si>
  <si>
    <t>320257~129 Sedimentos removidos</t>
  </si>
  <si>
    <t>129 Porcentaje de mujeres de entre 20 y 24 años que estaban casadas o mantenían una unión estable antes de cumplir los 15 años y antes de cumplir los 18 años</t>
  </si>
  <si>
    <t>129~Porcentaje de mujeres de entre 20 y 24 años que estaban casadas o mantenían una unión estable antes de cumplir los 15 años y antes de cumplir los 18 años</t>
  </si>
  <si>
    <t>2.8.25.6</t>
  </si>
  <si>
    <t>130 Inventario de recursos naturales</t>
  </si>
  <si>
    <t>3204~130 Inventario de recursos naturales</t>
  </si>
  <si>
    <t>130 Obras biomecánicas realizadas</t>
  </si>
  <si>
    <t>320257~130 Obras biomecánicas realizadas</t>
  </si>
  <si>
    <t>130 Porcentaje de mujeres en edad de procrear (de 15 a 49 años de edad) que practican la planificación familiar con métodos modernos</t>
  </si>
  <si>
    <t>130~Porcentaje de mujeres en edad de procrear (de 15 a 49 años de edad) que practican la planificación familiar con métodos modernos</t>
  </si>
  <si>
    <t>2.8.25.7</t>
  </si>
  <si>
    <t>131 Colecciones biológicas</t>
  </si>
  <si>
    <t>3204~131 Colecciones biológicas</t>
  </si>
  <si>
    <t>131 Cuerpos de agua recuperados</t>
  </si>
  <si>
    <t>320257~131 Cuerpos de agua recuperados</t>
  </si>
  <si>
    <t>131 Porcentaje de mujeres y hombres jóvenes de 18 a 24 años de edad que habían sufrido violencia sexual antes de cumplir los 18 años</t>
  </si>
  <si>
    <t>131~Porcentaje de mujeres y hombres jóvenes de 18 a 24 años de edad que habían sufrido violencia sexual antes de cumplir los 18 años</t>
  </si>
  <si>
    <t>2.8.25.8</t>
  </si>
  <si>
    <t>132 Bases de datos de monitoreo ambiental</t>
  </si>
  <si>
    <t>3204~132 Bases de datos de monitoreo ambiental</t>
  </si>
  <si>
    <t>132 Estructura hidráulica construida</t>
  </si>
  <si>
    <t>320257~132 Estructura hidráulica construida</t>
  </si>
  <si>
    <t>132 Porcentaje de niñas y mujeres de entre 15 y 49 años que han sufrido mutilación/ablación genital, por grupo de edad</t>
  </si>
  <si>
    <t>132~Porcentaje de niñas y mujeres de entre 15 y 49 años que han sufrido mutilación/ablación genital, por grupo de edad</t>
  </si>
  <si>
    <t>2.8.25.9</t>
  </si>
  <si>
    <t>133 Estaciones de investigación mejoradas y dotadas</t>
  </si>
  <si>
    <t>3204~133 Estaciones de investigación mejoradas y dotadas</t>
  </si>
  <si>
    <t>133 Bosque ripario recuperado</t>
  </si>
  <si>
    <t>320257~133 Bosque ripario recuperado</t>
  </si>
  <si>
    <t>133 Porcentaje de niños de 1 a 17 años que sufrieron algún castigo físico o agresión psicológica por los cuidadores en el mes anterior</t>
  </si>
  <si>
    <t>133~Porcentaje de niños de 1 a 17 años que sufrieron algún castigo físico o agresión psicológica por los cuidadores en el mes anterior</t>
  </si>
  <si>
    <t>2.8.25.10</t>
  </si>
  <si>
    <t>134 Laboratorios mejorados</t>
  </si>
  <si>
    <t>3204~134 Laboratorios mejorados</t>
  </si>
  <si>
    <t>134 Plántulas producidas</t>
  </si>
  <si>
    <t>320258~134 Plántulas producidas</t>
  </si>
  <si>
    <t>134 Porcentaje de niños menores de 5 años cuyo desarrollo se encuentra bien encauzado en cuanto a la salud, el aprendizaje y el bienestar psicosocial.Desglose: por sexo, ubicación, recursos económicos (y otras características, donde se disponga de datos)</t>
  </si>
  <si>
    <t>134~Porcentaje de niños menores de 5 años cuyo desarrollo se encuentra bien encauzado en cuanto a la salud, el aprendizaje y el bienestar psicosocial.Desglose: por sexo, ubicación, recursos económicos (y otras características, donde se disponga de datos)</t>
  </si>
  <si>
    <t>135 Laboratorios mejorados y dotados</t>
  </si>
  <si>
    <t>3204~135 Laboratorios mejorados y dotados</t>
  </si>
  <si>
    <t>135 Dragado realizado</t>
  </si>
  <si>
    <t>320259~135 Dragado realizado</t>
  </si>
  <si>
    <t>135 Porcentaje de niños menores de 5 años cuyo nacimiento se ha registrado ante una autoridad civil, desglosado por edad</t>
  </si>
  <si>
    <t>135~Porcentaje de niños menores de 5 años cuyo nacimiento se ha registrado ante una autoridad civil, desglosado por edad</t>
  </si>
  <si>
    <t>136 Laboratorios construidos</t>
  </si>
  <si>
    <t>3204~136 Laboratorios construidos</t>
  </si>
  <si>
    <t>136 Entidades asistidas</t>
  </si>
  <si>
    <t>320260~136 Entidades asistidas</t>
  </si>
  <si>
    <t>136 Porcentaje de niños/jóvenes: a) en los grados 2/3; b) al final de la enseñanza primaria; y c) al final de la enseñanza secundaria inferior, que han alcanzado al menos un nivel mínimo de competencia en: i) lectura y ii) matemáticas. Desglose: por sexo, ubicación, recursos económicos (y otras características,</t>
  </si>
  <si>
    <t>136~Porcentaje de niños/jóvenes: a) en los grados 2/3; b) al final de la enseñanza primaria; y c) al final de la enseñanza secundaria inferior, que han alcanzado al menos un nivel mínimo de competencia en: i) lectura y ii) matemáticas. Desglose: por sexo, ubicación, recursos económicos (y otras características,</t>
  </si>
  <si>
    <t>137 Laboratorios construidos y dotados</t>
  </si>
  <si>
    <t>3204~137 Laboratorios construidos y dotados</t>
  </si>
  <si>
    <t>137 Modelos de calidad del agua y de sedimentos implementados</t>
  </si>
  <si>
    <t>320371~137 Modelos de calidad del agua y de sedimentos implementados</t>
  </si>
  <si>
    <t>137 Porcentaje de países en que el ordenamiento jurídico (incluido el derecho consuetudinario) garantiza la igualdad de derechos de la mujer a la propiedad y/o el control de la tierra</t>
  </si>
  <si>
    <t>137~Porcentaje de países en que el ordenamiento jurídico (incluido el derecho consuetudinario) garantiza la igualdad de derechos de la mujer a la propiedad y/o el control de la tierra</t>
  </si>
  <si>
    <t>138 Estaciones meteorológicas mejoradas</t>
  </si>
  <si>
    <t>3204~138 Estaciones meteorológicas mejoradas</t>
  </si>
  <si>
    <t>138 Documentos de lineamientos técnicos realizados</t>
  </si>
  <si>
    <t>320361~138 Documentos de lineamientos técnicos realizados</t>
  </si>
  <si>
    <t>138 Porcentaje de países que cuentan con sistemas para dar seguimiento a la igualdad de género y el empoderamiento de la mujer y asignar fondos públicos para ese fin</t>
  </si>
  <si>
    <t>138~Porcentaje de países que cuentan con sistemas para dar seguimiento a la igualdad de género y el empoderamiento de la mujer y asignar fondos públicos para ese fin</t>
  </si>
  <si>
    <t>139 Estaciones meteorológicas construidas</t>
  </si>
  <si>
    <t>3204~139 Estaciones meteorológicas construidas</t>
  </si>
  <si>
    <t>139 Documentos de lineamientos técnicos para la implementación de la Política Nacional de Gestión Integral del Recurso Hídrico adoptados</t>
  </si>
  <si>
    <t>320361~139 Documentos de lineamientos técnicos para la implementación de la Política Nacional de Gestión Integral del Recurso Hídrico adoptados</t>
  </si>
  <si>
    <t>139 Porcentaje de población en un grupo de edad determinado que alcanza por lo menos un nivel fijo de competencia funcional en a) alfabetización y b) aritmética elemental. Desglose: por sexo, ubicación, recursos económicos (y otras características, donde se disponga de datos)</t>
  </si>
  <si>
    <t>139~Porcentaje de población en un grupo de edad determinado que alcanza por lo menos un nivel fijo de competencia funcional en a) alfabetización y b) aritmética elemental. Desglose: por sexo, ubicación, recursos económicos (y otras características, donde se disponga de datos)</t>
  </si>
  <si>
    <t>140 Estaciones meteorológicas construidas y dotadas</t>
  </si>
  <si>
    <t>3204~140 Estaciones meteorológicas construidas y dotadas</t>
  </si>
  <si>
    <t>140 Documentos de lineamientos técnicos para el manejo y planificación de acuíferos formulados</t>
  </si>
  <si>
    <t>320361~140 Documentos de lineamientos técnicos para el manejo y planificación de acuíferos formulados</t>
  </si>
  <si>
    <t>140 Porcentaje de recursos asignados por el gobierno directamente a programas de reducción de la pobreza</t>
  </si>
  <si>
    <t>140~Porcentaje de recursos asignados por el gobierno directamente a programas de reducción de la pobreza</t>
  </si>
  <si>
    <t>141 Estaciones meteorológicas mejoradas y dotadas</t>
  </si>
  <si>
    <t>3204~141 Estaciones meteorológicas mejoradas y dotadas</t>
  </si>
  <si>
    <t>141 Documentos  de lineamientos técnicos para el manejo y planificación del recurso hídrico formulados</t>
  </si>
  <si>
    <t>320361~141 Documentos  de lineamientos técnicos para el manejo y planificación del recurso hídrico formulados</t>
  </si>
  <si>
    <t>141 Porcentaje de residuos sólidos urbanos recolectados periódicamente con descarga final adecuada con respecto al total de los desechos generados por la ciudad</t>
  </si>
  <si>
    <t>141~Porcentaje de residuos sólidos urbanos recolectados periódicamente con descarga final adecuada con respecto al total de los desechos generados por la ciudad</t>
  </si>
  <si>
    <t>142 Servicio de información de datos climáticos y monitoreo</t>
  </si>
  <si>
    <t>3204~142 Servicio de información de datos climáticos y monitoreo</t>
  </si>
  <si>
    <t>142 Documentos de lineamientos técnicos para el manejo y planificación de cuencas hidrográficas formulados</t>
  </si>
  <si>
    <t>320361~142 Documentos de lineamientos técnicos para el manejo y planificación de cuencas hidrográficas formulados</t>
  </si>
  <si>
    <t>142 Porcentaje de tiempo dedicado a quehaceres domésticos y cuidados no remunerados, por sexo, grupo de edad y ubicación</t>
  </si>
  <si>
    <t>142~Porcentaje de tiempo dedicado a quehaceres domésticos y cuidados no remunerados, por sexo, grupo de edad y ubicación</t>
  </si>
  <si>
    <t>143 Documentos de estudios técnicos para la planificación sectorial y la gestión ambiental</t>
  </si>
  <si>
    <t>3204~143 Documentos de estudios técnicos para la planificación sectorial y la gestión ambiental</t>
  </si>
  <si>
    <t>143 Documentos con lineamientos para el mejoramiento de la calidad del recurso hídrico elaborados</t>
  </si>
  <si>
    <t>320361~143 Documentos con lineamientos para el mejoramiento de la calidad del recurso hídrico elaborados</t>
  </si>
  <si>
    <t>143 Porcentaje de tierras degradadas en comparación con la superficie total</t>
  </si>
  <si>
    <t>143~Porcentaje de tierras degradadas en comparación con la superficie total</t>
  </si>
  <si>
    <t>144 Servicio de administracion de los sistemas de información para los procesos de toma de decisiones</t>
  </si>
  <si>
    <t>3204~144 Servicio de administracion de los sistemas de información para los procesos de toma de decisiones</t>
  </si>
  <si>
    <t>144 Documentos de la fase de prospectiva y zonificación del plan de ordenación y manejo ambiental de cuenca hidrográfica elaborados</t>
  </si>
  <si>
    <t>320362~144 Documentos de la fase de prospectiva y zonificación del plan de ordenación y manejo ambiental de cuenca hidrográfica elaborados</t>
  </si>
  <si>
    <t>144 Porcentaje del cambio en la extensión de los ecosistemas relacionados con el agua a lo largo del tiempo</t>
  </si>
  <si>
    <t>144~Porcentaje del cambio en la extensión de los ecosistemas relacionados con el agua a lo largo del tiempo</t>
  </si>
  <si>
    <t>145 Servicio de divulgación deconocimiento generado para la Planificación sectorial y la gestión ambiental</t>
  </si>
  <si>
    <t>3204~145 Servicio de divulgación deconocimiento generado para la Planificación sectorial y la gestión ambiental</t>
  </si>
  <si>
    <t>145 Documentos de la fase de formulación del plan de ordenación y manejo ambiental de cuenca hidrográfica elaborados</t>
  </si>
  <si>
    <t>320362~145 Documentos de la fase de formulación del plan de ordenación y manejo ambiental de cuenca hidrográfica elaborados</t>
  </si>
  <si>
    <t>145 Porcentaje del valor agregado por la industria de tecnología mediana y alta del valor agregado total</t>
  </si>
  <si>
    <t>145~Porcentaje del valor agregado por la industria de tecnología mediana y alta del valor agregado total</t>
  </si>
  <si>
    <t>146 Servicio de modelación hidrodinámica</t>
  </si>
  <si>
    <t>3204~146 Servicio de modelación hidrodinámica</t>
  </si>
  <si>
    <t>146 Documentos con el componente programático  del plan de ordenación y manejo ambiental de cuenca hidrográfica elaborados</t>
  </si>
  <si>
    <t>320362~146 Documentos con el componente programático  del plan de ordenación y manejo ambiental de cuenca hidrográfica elaborados</t>
  </si>
  <si>
    <t>146 Porcentaje y número de niños de entre 5 y 17 años que realizan trabajo infantil, por sexo y grupo de edad</t>
  </si>
  <si>
    <t>146~Porcentaje y número de niños de entre 5 y 17 años que realizan trabajo infantil, por sexo y grupo de edad</t>
  </si>
  <si>
    <t>147 Servicio de monitoreo y seguimiento hidrometeorológico</t>
  </si>
  <si>
    <t>3204~147 Servicio de monitoreo y seguimiento hidrometeorológico</t>
  </si>
  <si>
    <t>147 Documentos de planeación del plan de ordenación y manejo ambiental de cuenca hidrográfica elaborados</t>
  </si>
  <si>
    <t>320362~147 Documentos de planeación del plan de ordenación y manejo ambiental de cuenca hidrográfica elaborados</t>
  </si>
  <si>
    <t>147 Prevalencia de la inseguridad alimentaria moderada o grave en la población, según la Escala de Experiencia de Inseguridad Alimentaria</t>
  </si>
  <si>
    <t>147~Prevalencia de la inseguridad alimentaria moderada o grave en la población, según la Escala de Experiencia de Inseguridad Alimentaria</t>
  </si>
  <si>
    <t>148 Laboratorio de calidad ambiental acreditado</t>
  </si>
  <si>
    <t>3204~148 Laboratorio de calidad ambiental acreditado</t>
  </si>
  <si>
    <t>148 Documentos de la fase de aprestamiento del Plan de manejo ambiental de acuífero elaborados</t>
  </si>
  <si>
    <t>320362~148 Documentos de la fase de aprestamiento del Plan de manejo ambiental de acuífero elaborados</t>
  </si>
  <si>
    <t>148 Prevalencia de la malnutrición (peso para la estatura, desviación típica &gt; +2 o &lt; -2 de la mediana de los patrones de crecimiento infantil de la OMS) entre los niños menores de 5 años, desglosada por tipo (emaciación y peso excesivo)</t>
  </si>
  <si>
    <t>148~Prevalencia de la malnutrición (peso para la estatura, desviación típica &gt; +2 o &lt; -2 de la mediana de los patrones de crecimiento infantil de la OMS) entre los niños menores de 5 años, desglosada por tipo (emaciación y peso excesivo)</t>
  </si>
  <si>
    <t>149 Servicio de monitoreo y seguimiento de la biodiversidad y los servicios ecosistémicos</t>
  </si>
  <si>
    <t>3204~149 Servicio de monitoreo y seguimiento de la biodiversidad y los servicios ecosistémicos</t>
  </si>
  <si>
    <t>149 Documentos de la fase de diagnóstico del Plan de manejo ambiental de acuífero elaborados</t>
  </si>
  <si>
    <t>320362~149 Documentos de la fase de diagnóstico del Plan de manejo ambiental de acuífero elaborados</t>
  </si>
  <si>
    <t>149 Prevalencia de la subalimentación</t>
  </si>
  <si>
    <t>149~Prevalencia de la subalimentación</t>
  </si>
  <si>
    <t>150 Documentos de política para la gestión de  la información y el conocimiento  ambiental</t>
  </si>
  <si>
    <t>3204~150 Documentos de política para la gestión de  la información y el conocimiento  ambiental</t>
  </si>
  <si>
    <t>150 Documentos con plan de manejo ambiental de acuíferos formulados</t>
  </si>
  <si>
    <t>320362~150 Documentos con plan de manejo ambiental de acuíferos formulados</t>
  </si>
  <si>
    <t>150 Prevalencia del retraso en el crecimiento (estatura para la edad, desviación típica &lt; -2 de la mediana de los patrones de crecimiento infantil de la Organización Mundial de la Salud (OMS)) entre los niños menores de 5 años</t>
  </si>
  <si>
    <t>150~Prevalencia del retraso en el crecimiento (estatura para la edad, desviación típica &lt; -2 de la mediana de los patrones de crecimiento infantil de la Organización Mundial de la Salud (OMS)) entre los niños menores de 5 años</t>
  </si>
  <si>
    <t>151 Servicio de información para la gestión del conocimiento  ambiental implementado</t>
  </si>
  <si>
    <t>3204~151 Servicio de información para la gestión del conocimiento ambiental implementado</t>
  </si>
  <si>
    <t>151 Documento con plan de manejo de microcuencas formulados</t>
  </si>
  <si>
    <t>320362~151 Documento con plan de manejo de microcuencas formulados</t>
  </si>
  <si>
    <t>151 Prevalencia normalizada para la edad del consumo actual de tabaco entre las personas de 15 o más años de edad</t>
  </si>
  <si>
    <t>151~Prevalencia normalizada para la edad del consumo actual de tabaco entre las personas de 15 o más años de edad</t>
  </si>
  <si>
    <t>152 Servicios tecnológicos para el sistema de información ambiental</t>
  </si>
  <si>
    <t>3204~152 Servicios tecnológicos para el sistema de información ambiental</t>
  </si>
  <si>
    <t>152 Documentos de los planes estratégicos de macrocuencas elaborados</t>
  </si>
  <si>
    <t>320362~152 Documentos de los planes estratégicos de macrocuencas elaborados</t>
  </si>
  <si>
    <t>152 Progreso hacia los objetivos nacionales establecidos de conformidad con Aichi Objetivo 2 del Plan Estratégico para la Diversidad Biológica 2011-2020</t>
  </si>
  <si>
    <t>152~Progreso hacia los objetivos nacionales establecidos de conformidad con Aichi Objetivo 2 del Plan Estratégico para la Diversidad Biológica 2011-2020</t>
  </si>
  <si>
    <t>153 Documentos de lineamientos técnicos para el ordenamiento ambiental territorial</t>
  </si>
  <si>
    <t>3205~153 Documentos de lineamientos técnicos para el ordenamiento ambiental territorial</t>
  </si>
  <si>
    <t>153 Documento con plan ordenamiento del recurso hídrico formulados</t>
  </si>
  <si>
    <t>320362~153 Documento con plan ordenamiento del recurso hídrico formulados</t>
  </si>
  <si>
    <t>153 Progresos realizados por los países en la adopción y aplicación de un marco jurídico/reglamentario/normativo/institucional que reconozca y proteja los derechos de acceso de la pesca en pequeña escala</t>
  </si>
  <si>
    <t>153~Progresos realizados por los países en la adopción y aplicación de un marco jurídico/reglamentario/normativo/institucional que reconozca y proteja los derechos de acceso de la pesca en pequeña escala</t>
  </si>
  <si>
    <t>154 Servicio de divulgación y socialización ambiental en el marco del ordenamiento ambiental territorial</t>
  </si>
  <si>
    <t>3205~154 Servicio de divulgación y socialización ambiental en el marco del ordenamiento ambiental territorial</t>
  </si>
  <si>
    <t>154 Cuerpos de agua con plan de ordenamiento del recurso hídrico formulados</t>
  </si>
  <si>
    <t>320362~154 Cuerpos de agua con plan de ordenamiento del recurso hídrico formulados</t>
  </si>
  <si>
    <t>154 Promedio arancelario ponderado en todo el mundo</t>
  </si>
  <si>
    <t>154~Promedio arancelario ponderado en todo el mundo</t>
  </si>
  <si>
    <t>155 Documentos de estudios técnicos para el ordenamiento ambiental territorial</t>
  </si>
  <si>
    <t>3205~155 Documentos de estudios técnicos para el ordenamiento ambiental territorial</t>
  </si>
  <si>
    <t>155 Documentos de planeación para el ordenamiento del recurso hídrico formulados</t>
  </si>
  <si>
    <t>320362~155 Documentos de planeación para el ordenamiento del recurso hídrico formulados</t>
  </si>
  <si>
    <t>155 Promedio de los aranceles que enfrentan los países en desarrollo, los países menos adelantados y los pequeños Estados insulares en desarrollo</t>
  </si>
  <si>
    <t>155~Promedio de los aranceles que enfrentan los países en desarrollo, los países menos adelantados y los pequeños Estados insulares en desarrollo</t>
  </si>
  <si>
    <t>156 Servicio de generación de alertas tempranas para la gestión del riesgo de desastres</t>
  </si>
  <si>
    <t>3205~156 Servicio de generación de alertas tempranas para la gestión del riesgo de desastres</t>
  </si>
  <si>
    <t>156 Documentos de planeación para el ordenamiento del recurso hídrico en formulación</t>
  </si>
  <si>
    <t>320362~156 Documentos de planeación para el ordenamiento del recurso hídrico en formulación</t>
  </si>
  <si>
    <t>156 Proporción de apoyo financiero para los Países Menos Adelantados que se asigna a la construcción y rehabilitación de edificios sostenibles, flexibles y eficientes en recursos que utilizan materiales locales</t>
  </si>
  <si>
    <t>156~Proporción de apoyo financiero para los Países Menos Adelantados que se asigna a la construcción y rehabilitación de edificios sostenibles, flexibles y eficientes en recursos que utilizan materiales locales</t>
  </si>
  <si>
    <t>157 Servicio de dragado</t>
  </si>
  <si>
    <t>3205~157 Servicio de dragado</t>
  </si>
  <si>
    <t>157 Documentos de planeación realizados</t>
  </si>
  <si>
    <t>320362~157 Documentos de planeación realizados</t>
  </si>
  <si>
    <t>157 Proporción de empresas que tuvieron al menos un contacto con un funcionario público y que pagó un soborno a un funcionario público, o les propusieron un soborno por estos funcionarios públicos, durante los 12 meses anteriores</t>
  </si>
  <si>
    <t>157~Proporción de empresas que tuvieron al menos un contacto con un funcionario público y que pagó un soborno a un funcionario público, o les propusieron un soborno por estos funcionarios públicos, durante los 12 meses anteriores</t>
  </si>
  <si>
    <t>158 Barreras rompe vientos recuperadas</t>
  </si>
  <si>
    <t>3205~158 Barreras rompe vientos recuperadas</t>
  </si>
  <si>
    <t>158 Documentos de planeación para la ordenación y manejo ambiental de cuenca hidrográfica adoptados</t>
  </si>
  <si>
    <t>320362~158 Documentos de planeación para la ordenación y manejo ambiental de cuenca hidrográfica adoptados</t>
  </si>
  <si>
    <t>158 Proporción de escaños ocupados por mujeres en los parlamentos nacionales y los gobiernos locales</t>
  </si>
  <si>
    <t>158~Proporción de escaños ocupados por mujeres en los parlamentos nacionales y los gobiernos locales</t>
  </si>
  <si>
    <t>159 Obras para estabilización de taludes</t>
  </si>
  <si>
    <t>3205~159 Obras para estabilización de taludes</t>
  </si>
  <si>
    <t>159 Documentos de la fase de aprestamiento del plan de ordenación y manejo ambiental de cuenca hidrográfica elaborados</t>
  </si>
  <si>
    <t>320362~159 Documentos de la fase de aprestamiento del plan de ordenación y manejo ambiental de cuenca hidrográfica elaborados</t>
  </si>
  <si>
    <t>159 Proporción de hombres, mujeres y niños de todas las edades que viven en la pobreza, en todas sus dimensiones, con arreglo a las definiciones nacionales</t>
  </si>
  <si>
    <t>159~Proporción de hombres, mujeres y niños de todas las edades que viven en la pobreza, en todas sus dimensiones, con arreglo a las definiciones nacionales</t>
  </si>
  <si>
    <t>160 Obras para la prevención y control de inundaciones</t>
  </si>
  <si>
    <t>3205~160 Obras para la prevención y control de inundaciones</t>
  </si>
  <si>
    <t>160 Documentos de la fase diagnóstico del plan de ordenación y manejo ambiental de cuenca hidrográfica elaborados</t>
  </si>
  <si>
    <t>320362~160 Documentos de la fase diagnóstico del plan de ordenación y manejo ambiental de cuenca hidrográfica elaborados</t>
  </si>
  <si>
    <t>160 Proporción de indicadores de desarrollo sostenible producidos a nivel nacional, con pleno desglose cuando sea pertinente a la meta, de conformidad con los Principios Fundamentales de las Estadísticas Oficiales</t>
  </si>
  <si>
    <t>160~Proporción de indicadores de desarrollo sostenible producidos a nivel nacional, con pleno desglose cuando sea pertinente a la meta, de conformidad con los Principios Fundamentales de las Estadísticas Oficiales</t>
  </si>
  <si>
    <t>161 Obras para el control de erosión</t>
  </si>
  <si>
    <t>3205~161 Obras para el control de erosión</t>
  </si>
  <si>
    <t>161 Documentos de política realizados</t>
  </si>
  <si>
    <t>320363~161 Documentos de política realizados</t>
  </si>
  <si>
    <t>161 Proporción de la energía renovable en el consumo final total de energía</t>
  </si>
  <si>
    <t>161~Proporción de la energía renovable en el consumo final total de energía</t>
  </si>
  <si>
    <t>162 Documentos de estudios técnicos hidrológicos e hidrogeológicos</t>
  </si>
  <si>
    <t>3205~162 Documentos de estudios técnicos hidrológicos e hidrogeológicos</t>
  </si>
  <si>
    <t>162 Documentos de política relacionados con la calidad, uso y planificación del recurso hídrico  formulados</t>
  </si>
  <si>
    <t>320363~162 Documentos de política relacionados con la calidad, uso y planificación del recurso hídrico  formulados</t>
  </si>
  <si>
    <t>162 Proporción de la población con acceso sostenible a medicamentos y vacunas esenciales a precios asequibles</t>
  </si>
  <si>
    <t>162~Proporción de la población con acceso sostenible a medicamentos y vacunas esenciales a precios asequibles</t>
  </si>
  <si>
    <t>163 Documentos de estudios técnicos geológicos y geotécnicos</t>
  </si>
  <si>
    <t>3205~163 Documentos de estudios técnicos geológicos y geotécnicos</t>
  </si>
  <si>
    <t>163 Documentos de política relacionados con la calidad, uso y planificación del recurso hídrico adoptados</t>
  </si>
  <si>
    <t>320363~163 Documentos de política relacionados con la calidad, uso y planificación del recurso hídrico adoptados</t>
  </si>
  <si>
    <t>163 Proporción de la población que cree que la toma de decisiones es inclusiva y sensible, por sexo, edad, discapacidad y grupo de población</t>
  </si>
  <si>
    <t>163~Proporción de la población que cree que la toma de decisiones es inclusiva y sensible, por sexo, edad, discapacidad y grupo de población</t>
  </si>
  <si>
    <t>164 Documentos con diseños de obra para la reducción y mitigación del riesgo de desastres</t>
  </si>
  <si>
    <t>3205~164 Documentos con diseños de obra para la reducción y mitigación del riesgo de desastres</t>
  </si>
  <si>
    <t>164 Resoluciones relacionadas con calidad, uso y planificación del recurso hídrico expedidas</t>
  </si>
  <si>
    <t>320364~164 Resoluciones relacionadas con calidad, uso y planificación del recurso hídrico expedidas</t>
  </si>
  <si>
    <t>164 Proporción de la población que se siente satisfecha con su última experiencia de los servicios públicos</t>
  </si>
  <si>
    <t>164~Proporción de la población que se siente satisfecha con su última experiencia de los servicios públicos</t>
  </si>
  <si>
    <t>165 Obras para la prevención y control de movimientos en masa</t>
  </si>
  <si>
    <t>3205~165 Obras para la prevención y control de movimientos en masa</t>
  </si>
  <si>
    <t>165 Documentos de estudios técnicos realizados</t>
  </si>
  <si>
    <t>320365~165 Documentos de estudios técnicos realizados</t>
  </si>
  <si>
    <t>165 Proporción de la población que tiene acceso conveniente al transporte público, desglosada por grupo de edad, sexo y personas con discapacidad</t>
  </si>
  <si>
    <t>165~Proporción de la población que tiene acceso conveniente al transporte público, desglosada por grupo de edad, sexo y personas con discapacidad</t>
  </si>
  <si>
    <t>166 Obras para el control y reducción de la erosión</t>
  </si>
  <si>
    <t>3205~166 Obras para el control y reducción de la erosión</t>
  </si>
  <si>
    <t>166 Documentos de estudios técnicos con determinación de objetivos de calidad para cuerpos de agua adoptados</t>
  </si>
  <si>
    <t>320365~166 Documentos de estudios técnicos con determinación de objetivos de calidad para cuerpos de agua adoptados</t>
  </si>
  <si>
    <t>166 Proporción de la población que vive en ciudades que implementan planes de desarrollo urbano y regional integrando las proyecciones de población y las necesidades de recursos, por tamaño de la ciudad</t>
  </si>
  <si>
    <t>166~Proporción de la población que vive en ciudades que implementan planes de desarrollo urbano y regional integrando las proyecciones de población y las necesidades de recursos, por tamaño de la ciudad</t>
  </si>
  <si>
    <t>167 Obras para reducir el riesgo de avenidas torrenciales</t>
  </si>
  <si>
    <t>3205~167 Obras para reducir el riesgo de avenidas torrenciales</t>
  </si>
  <si>
    <t>167 Documentos de estudios técnicos  con determinación de metas de reducción de carga contaminante para cuerpos de agua publicados</t>
  </si>
  <si>
    <t>320365~167 Documentos de estudios técnicos  con determinación de metas de reducción de carga contaminante para cuerpos de agua publicados</t>
  </si>
  <si>
    <t>167 Proporción de la población que vive en hogares con acceso a servicios básicos</t>
  </si>
  <si>
    <t>167~Proporción de la población que vive en hogares con acceso a servicios básicos</t>
  </si>
  <si>
    <t>168 Obras de infraestructura para mitigación y atención a desastres</t>
  </si>
  <si>
    <t>3205~168 Obras de infraestructura para mitigación y atención a desastres</t>
  </si>
  <si>
    <t>168 Documentos de estudios técnicos con información consolidada de demanda de agua en cuerpos de agua publicados</t>
  </si>
  <si>
    <t>320365~168 Documentos de estudios técnicos con información consolidada de demanda de agua en cuerpos de agua publicados</t>
  </si>
  <si>
    <t>168 Proporción de la población que vive por debajo del umbral internacional de la pobreza, desglosada por sexo, grupo de edad, situación laboral y ubicación geográfica (urbana o rural)</t>
  </si>
  <si>
    <t>168~Proporción de la población que vive por debajo del umbral internacional de la pobreza, desglosada por sexo, grupo de edad, situación laboral y ubicación geográfica (urbana o rural)</t>
  </si>
  <si>
    <t>169 Servicios de asistencia técnica en planificación y gestión ambiental</t>
  </si>
  <si>
    <t>3205~169 Servicios de asistencia técnica en planificación y gestión ambiental</t>
  </si>
  <si>
    <t>169 Documentos de estudios técnicos con los resultados de la implementación del plan de ordenamiento del recurso hídrico publicados</t>
  </si>
  <si>
    <t>320365~169 Documentos de estudios técnicos con los resultados de la implementación del plan de ordenamiento del recurso hídrico publicados</t>
  </si>
  <si>
    <t>169 Proporción de la población que vive por debajo del umbral nacional de la pobreza, desglosada por sexo y grupo de edad</t>
  </si>
  <si>
    <t>169~Proporción de la población que vive por debajo del umbral nacional de la pobreza, desglosada por sexo y grupo de edad</t>
  </si>
  <si>
    <t>170 Documentos de planeación para la gestión del cambio climático y un desarrollo bajo en carbono y resiliente al clima</t>
  </si>
  <si>
    <t>3206~170 Documentos de planeación para la gestión del cambio climático y un desarrollo bajo en carbono y resiliente al clima</t>
  </si>
  <si>
    <t>170 Documentos de estudios técnicos de la evaluación Regional del Agua realizados</t>
  </si>
  <si>
    <t>320365~170 Documentos de estudios técnicos de la evaluación Regional del Agua realizados</t>
  </si>
  <si>
    <t>170 Proporción de la población rural que vive a menos de 2 km de una carretera transitable todo el año</t>
  </si>
  <si>
    <t>170~Proporción de la población rural que vive a menos de 2 km de una carretera transitable todo el año</t>
  </si>
  <si>
    <t>171 Documentos de lineamientos técnicos para la gestión del cambio climático y un desarrollo bajo en carbono y resiliente al clima</t>
  </si>
  <si>
    <t>3206~171 Documentos de lineamientos técnicos para la gestión del cambio climático y un desarrollo bajo en carbono y resiliente al clima</t>
  </si>
  <si>
    <t>171 Talleres realizados</t>
  </si>
  <si>
    <t>320366~171 Talleres realizados</t>
  </si>
  <si>
    <t>171 Proporción de la población total adulta con derechos de tenencia segura sobre la tierra, con documentación legalmente reconocida y que percibe que sus derechos sobre la tierra son seguros, por sexo y tipo de tenencia</t>
  </si>
  <si>
    <t>171~Proporción de la población total adulta con derechos de tenencia segura sobre la tierra, con documentación legalmente reconocida y que percibe que sus derechos sobre la tierra son seguros, por sexo y tipo de tenencia</t>
  </si>
  <si>
    <t>172 Servicio de apoyo técnico para la implementación de acciones de mitigación y adaptación al cambio climático</t>
  </si>
  <si>
    <t>3206~172 Servicio de apoyo técnico para la implementación de acciones de mitigación y adaptación al cambio climático</t>
  </si>
  <si>
    <t>172 Visitas de monitoreo del recurso hídrico</t>
  </si>
  <si>
    <t>320367~172 Visitas de monitoreo del recurso hídrico</t>
  </si>
  <si>
    <t>172 Proporción de la población urbana que vive en barrios marginales, asentamientos improvisados o viviendas inadecuadas</t>
  </si>
  <si>
    <t>172~Proporción de la población urbana que vive en barrios marginales, asentamientos improvisados o viviendas inadecuadas</t>
  </si>
  <si>
    <t>173 Servicio de educación informal en gestión del cambio climático para un desarrollo bajo en carbono y resiliente al clima</t>
  </si>
  <si>
    <t>3206~173 Servicio de educación informal en gestión del cambio climático para un desarrollo bajo en carbono y resiliente al clima</t>
  </si>
  <si>
    <t>173 Inventario de puntos de agua subterránea</t>
  </si>
  <si>
    <t>320367~173 Inventario de puntos de agua subterránea</t>
  </si>
  <si>
    <t>173 Proporción de la superficie de la cuenca transfronteriza con arreglos operacionales para cooperación relacionada con el agua</t>
  </si>
  <si>
    <t>173~Proporción de la superficie de la cuenca transfronteriza con arreglos operacionales para cooperación relacionada con el agua</t>
  </si>
  <si>
    <t>174 Servicio de divulgación de la información en gestión del cambio climático para un desarrollo bajo en carbono y resiliente al clima</t>
  </si>
  <si>
    <t>3206~174 Servicio de divulgación de la información en gestión del cambio climático para un desarrollo bajo en carbono y resiliente al clima</t>
  </si>
  <si>
    <t>174 Documentos con Informes de visitas de monitoreo realizados</t>
  </si>
  <si>
    <t>320367~174 Documentos con Informes de visitas de monitoreo realizados</t>
  </si>
  <si>
    <t>174 Proporción de la vida silvestre que fue cazado furtivamente u objeto de tráfico ilícito</t>
  </si>
  <si>
    <t>174~Proporción de la vida silvestre que fue cazado furtivamente u objeto de tráfico ilícito</t>
  </si>
  <si>
    <t>175 Servicio de articulación para la gestión del cambio climático en la toma de decisiones sectoriales y territoriales</t>
  </si>
  <si>
    <t>3206~175 Servicio de articulación para la gestión del cambio climático en la toma de decisiones sectoriales y territoriales</t>
  </si>
  <si>
    <t>175 Documento con análisis de la calidad del recurso hídrico</t>
  </si>
  <si>
    <t>320368~175 Documento con análisis de la calidad del recurso hídrico</t>
  </si>
  <si>
    <t>175 Proporción de las zonas económicas exclusivas nacionales gestiona utilizando enfoques basados en los ecosistemas</t>
  </si>
  <si>
    <t>175~Proporción de las zonas económicas exclusivas nacionales gestiona utilizando enfoques basados en los ecosistemas</t>
  </si>
  <si>
    <t>176 Servicios de información para el seguimiento a los compromisos en cambio climático de Colombia</t>
  </si>
  <si>
    <t>3206~176 Servicios de información para el seguimiento a los compromisos en cambio climático de Colombia</t>
  </si>
  <si>
    <t>176 Parámetros físico químicos en cuerpos de agua analizados</t>
  </si>
  <si>
    <t>320368~176 Parámetros físico químicos en cuerpos de agua analizados</t>
  </si>
  <si>
    <t>176 Proporción de líneas arancelarias que se aplican a las importaciones de los países menos adelantados y los países en desarrollo con arancel cero</t>
  </si>
  <si>
    <t>176~Proporción de líneas arancelarias que se aplican a las importaciones de los países menos adelantados y los países en desarrollo con arancel cero</t>
  </si>
  <si>
    <t>177 Servicio de educación formal en gestión del cambio climático para un desarrollo bajo en carbono y resiliente al clima</t>
  </si>
  <si>
    <t>3206~177 Servicio de educación formal en gestión del cambio climático para un desarrollo bajo en carbono y resiliente al clima</t>
  </si>
  <si>
    <t>177 Parámetros físico químicos en vertimientos analizados</t>
  </si>
  <si>
    <t>320368~177 Parámetros físico químicos en vertimientos analizados</t>
  </si>
  <si>
    <t>177 Proporción de los gobiernos locales que adoptan e implementan estrategias locales para la reducción del riesgo de desastres en consonancia con el Marco de Sendai para la Reducción del Riesgo de Desastres 2015-2030</t>
  </si>
  <si>
    <t>177~Proporción de los gobiernos locales que adoptan e implementan estrategias locales para la reducción del riesgo de desastres en consonancia con el Marco de Sendai para la Reducción del Riesgo de Desastres 2015-2030</t>
  </si>
  <si>
    <t>178 Servicio de identificaciónde sitios generadores de gases efecto invernadero</t>
  </si>
  <si>
    <t>3206~178 Servicio de identificaciónde sitios generadores de gases efecto invernadero</t>
  </si>
  <si>
    <t>178 Puntos de monitoreo de parámetros de calidad de agua in situ</t>
  </si>
  <si>
    <t>320368~178 Puntos de monitoreo de parámetros de calidad de agua in situ</t>
  </si>
  <si>
    <t>178 Proporción de mujeres de 15 a 49 años de edad que toman sus propias decisiones informadas con respecto a las relaciones sexuales, el uso de anticonceptivos y la atención de la salud reproductiva</t>
  </si>
  <si>
    <t>178~Proporción de mujeres de 15 a 49 años de edad que toman sus propias decisiones informadas con respecto a las relaciones sexuales, el uso de anticonceptivos y la atención de la salud reproductiva</t>
  </si>
  <si>
    <t>179 Servicio de rehabilitación de ecosistemas con especies forestales dendroenergeticas</t>
  </si>
  <si>
    <t>3206~179 Servicio de rehabilitación de ecosistemas con especies forestales dendroenergeticas</t>
  </si>
  <si>
    <t>179 Modelos hidráulicos implementados</t>
  </si>
  <si>
    <t>320369~179 Modelos hidráulicos implementados</t>
  </si>
  <si>
    <t>179 Proporción de mujeres en cargos directivos</t>
  </si>
  <si>
    <t>179~Proporción de mujeres en cargos directivos</t>
  </si>
  <si>
    <t>180 Estufas ecoeficientes</t>
  </si>
  <si>
    <t>3206~180 Estufas ecoeficientes</t>
  </si>
  <si>
    <t>180 Modelos hidrológicos implementados</t>
  </si>
  <si>
    <t>320370~180 Modelos hidrológicos implementados</t>
  </si>
  <si>
    <t>180 Proporción de mujeres víctimas de violencia física o acoso sexual, por perpetrador y lugar del hecho (últimos 12 meses)</t>
  </si>
  <si>
    <t>180~Proporción de mujeres víctimas de violencia física o acoso sexual, por perpetrador y lugar del hecho (últimos 12 meses)</t>
  </si>
  <si>
    <t>181 Servicio de producción de plántulas en viveros</t>
  </si>
  <si>
    <t>3206~181 Servicio de producción de plántulas en viveros</t>
  </si>
  <si>
    <t>181 Estaciones hidrológicas construidas</t>
  </si>
  <si>
    <t>320372~181 Estaciones hidrológicas construidas</t>
  </si>
  <si>
    <t>181 Proporción de mujeres y niñas de 15 años de edad o más que han sufrido en los 12 últimos meses violencia física, sexual o psicológica infligida por un compañero íntimo actual o anterior, por la forma de violencia y por grupo de edad</t>
  </si>
  <si>
    <t>181~Proporción de mujeres y niñas de 15 años de edad o más que han sufrido en los 12 últimos meses violencia física, sexual o psicológica infligida por un compañero íntimo actual o anterior, por la forma de violencia y por grupo de edad</t>
  </si>
  <si>
    <t>182 Documentos de lineamientos técnicos para la gestión integral de mares, costas y recursos acuáticos</t>
  </si>
  <si>
    <t>3207~182 Documentos de lineamientos técnicos para la gestión integral de mares, costas y recursos acuáticos</t>
  </si>
  <si>
    <t>182 Estaciones hidrológicas construidas en operación</t>
  </si>
  <si>
    <t>320372~182 Estaciones hidrológicas construidas en operación</t>
  </si>
  <si>
    <t>182 Proporción de mujeres y niñas de 15 años de edad o más que han sufrido en los últimos 12 meses violencia sexual infligida por otra persona que no sea un compañero íntimo, por grupo de edad y lugar del hecho</t>
  </si>
  <si>
    <t>182~Proporción de mujeres y niñas de 15 años de edad o más que han sufrido en los últimos 12 meses violencia sexual infligida por otra persona que no sea un compañero íntimo, por grupo de edad y lugar del hecho</t>
  </si>
  <si>
    <t>183 Documentos normativos para la gestión integral de mares, costas y recursos acuáticos</t>
  </si>
  <si>
    <t>3207~183 Documentos normativos para la gestión integral de mares, costas y recursos acuáticos</t>
  </si>
  <si>
    <t>183 Estaciones hidrológicas mejoradas</t>
  </si>
  <si>
    <t>320373~183 Estaciones hidrológicas mejoradas</t>
  </si>
  <si>
    <t>183 Proporción de países que a) se han llevado a cabo al menos un censo de población y vivienda en los últimos diez años, y b) han alcanzado el 100 por ciento de registro de nacimientos y el 80 por ciento de registro de defunciones</t>
  </si>
  <si>
    <t>183~Proporción de países que a) se han llevado a cabo al menos un censo de población y vivienda en los últimos diez años, y b) han alcanzado el 100 por ciento de registro de nacimientos y el 80 por ciento de registro de defunciones</t>
  </si>
  <si>
    <t>184 Documentos de planeación para la gestión integral de mares, costas y recursos acuáticos</t>
  </si>
  <si>
    <t>3207~184 Documentos de planeación para la gestión integral de mares, costas y recursos acuáticos</t>
  </si>
  <si>
    <t>184 Estaciones hidrológicas mejoradas en operación</t>
  </si>
  <si>
    <t>320373~184 Estaciones hidrológicas mejoradas en operación</t>
  </si>
  <si>
    <t>184 Proporción de países que adoptan legislación nacional relevante y adecuadamente dotan de recursos a la prevención o control de especies exóticas invasoras</t>
  </si>
  <si>
    <t>184~Proporción de países que adoptan legislación nacional relevante y adecuadamente dotan de recursos a la prevención o control de especies exóticas invasoras</t>
  </si>
  <si>
    <t>185 Documentos de investigación para la gestión integral de mares, costas y recursos acuáticos</t>
  </si>
  <si>
    <t>3207~185 Documentos de investigación para la gestión integral de mares, costas y recursos acuáticos</t>
  </si>
  <si>
    <t>185 Estaciones meteorológicas construidas</t>
  </si>
  <si>
    <t>320374~185 Estaciones meteorológicas construidas</t>
  </si>
  <si>
    <t>185 Proporción de partos con asistencia de personal sanitario especializado</t>
  </si>
  <si>
    <t>185~Proporción de partos con asistencia de personal sanitario especializado</t>
  </si>
  <si>
    <t>186 Cartografía para la zonificación costera</t>
  </si>
  <si>
    <t>3207~186 Cartografía para la zonificación costera</t>
  </si>
  <si>
    <t>186 Estaciones meteorológicas en operación</t>
  </si>
  <si>
    <t>320374~186 Estaciones meteorológicas en operación</t>
  </si>
  <si>
    <t>186 Proporción de personas que no tienen miedo de caminar solas cerca de donde viven</t>
  </si>
  <si>
    <t>186~Proporción de personas que no tienen miedo de caminar solas cerca de donde viven</t>
  </si>
  <si>
    <t>187 Servicio de restauración ecológica de ecosistemas marino costeros</t>
  </si>
  <si>
    <t>3207~187 Servicio de restauración ecológica de ecosistemas marino costeros</t>
  </si>
  <si>
    <t>187 Estaciones meteorológicas mejoradas</t>
  </si>
  <si>
    <t>320375~187 Estaciones meteorológicas mejoradas</t>
  </si>
  <si>
    <t>187 Proporción de personas que usan Internet</t>
  </si>
  <si>
    <t>187~Proporción de personas que usan Internet</t>
  </si>
  <si>
    <t>188 Servicio de asistencia técnica para el ordenamiento ambiental de las zonas litorales</t>
  </si>
  <si>
    <t>3207~188 Servicio de asistencia técnica para el ordenamiento ambiental de las zonas litorales</t>
  </si>
  <si>
    <t>188 Estaciones meteorológicas mejoradas en operación</t>
  </si>
  <si>
    <t>320375~188 Estaciones meteorológicas mejoradas en operación</t>
  </si>
  <si>
    <t>188 Proporción de personas que utilizan teléfonos móviles, por sexo</t>
  </si>
  <si>
    <t>188~Proporción de personas que utilizan teléfonos móviles, por sexo</t>
  </si>
  <si>
    <t>189 Servicio de asistencia técnica para la generación de cadenas productivas sostenibles</t>
  </si>
  <si>
    <t>3207~189 Servicio de asistencia técnica para la generación de cadenas productivas sostenibles</t>
  </si>
  <si>
    <t>189 Estaciones de monitoreo de agua subterránea construidas</t>
  </si>
  <si>
    <t>320376~189 Estaciones de monitoreo de agua subterránea construidas</t>
  </si>
  <si>
    <t>189 Proporción de personas que viven por debajo del 50% de la mediana de los ingresos, desglosada por grupo de edad, sexo y personas con discapacidad</t>
  </si>
  <si>
    <t>189~Proporción de personas que viven por debajo del 50% de la mediana de los ingresos, desglosada por grupo de edad, sexo y personas con discapacidad</t>
  </si>
  <si>
    <t>190 Servicio de control de especies invasoras y exóticas</t>
  </si>
  <si>
    <t>3207~190 Servicio de control de especies invasoras y exóticas</t>
  </si>
  <si>
    <t>190 Mapa ambientales temáticos realizados</t>
  </si>
  <si>
    <t>320377~190 Mapa ambientales temáticos realizados</t>
  </si>
  <si>
    <t>190 Proporción de poblaciones de peces que están dentro de niveles biológicamente sostenibles</t>
  </si>
  <si>
    <t>190~Proporción de poblaciones de peces que están dentro de niveles biológicamente sostenibles</t>
  </si>
  <si>
    <t>191 Rellenos hidráulicos de arena</t>
  </si>
  <si>
    <t>3207~191 Rellenos hidráulicos de arena</t>
  </si>
  <si>
    <t>191 Mapa de vulnerabilidad de acuíferos a la contaminación realizado</t>
  </si>
  <si>
    <t>320377~191 Mapa de vulnerabilidad de acuíferos a la contaminación realizado</t>
  </si>
  <si>
    <t>191 Proporción de sitios importantes para la biodiversidad terrestre y de agua dulce que están cubiertos por las áreas protegidas, por tipo de ecosistema</t>
  </si>
  <si>
    <t>191~Proporción de sitios importantes para la biodiversidad terrestre y de agua dulce que están cubiertos por las áreas protegidas, por tipo de ecosistema</t>
  </si>
  <si>
    <t>192 Gaviones construidos</t>
  </si>
  <si>
    <t>3207~192 Gaviones construidos</t>
  </si>
  <si>
    <t>192 Mapa de usuarios del recurso hídrico realizado</t>
  </si>
  <si>
    <t>320377~192 Mapa de usuarios del recurso hídrico realizado</t>
  </si>
  <si>
    <t>192 Proporción del comercio detectado en fauna y flora silvestres, y sus productos, que es ilegal</t>
  </si>
  <si>
    <t>192~Proporción del comercio detectado en fauna y flora silvestres, y sus productos, que es ilegal</t>
  </si>
  <si>
    <t>193 Diques construidos</t>
  </si>
  <si>
    <t>3207~193 Diques construidos</t>
  </si>
  <si>
    <t>193 Mapa de calidad del agua realizado</t>
  </si>
  <si>
    <t>320377~193 Mapa de calidad del agua realizado</t>
  </si>
  <si>
    <t>193 Proporción del empleo informal en el empleo no agrícola, por sexo</t>
  </si>
  <si>
    <t>193~Proporción del empleo informal en el empleo no agrícola, por sexo</t>
  </si>
  <si>
    <t>194 Espolones construidos</t>
  </si>
  <si>
    <t>3207~194 Espolones construidos</t>
  </si>
  <si>
    <t>194 Mapa de oferta hídrica realizado</t>
  </si>
  <si>
    <t>320377~194 Mapa de oferta hídrica realizado</t>
  </si>
  <si>
    <t>194 Proporción del gasto recurrente y gasto de capital del gobierno que va a sectores que benefician de manera desproporcionada a las mujeres, los pobres y los grupos vulnerables</t>
  </si>
  <si>
    <t>194~Proporción del gasto recurrente y gasto de capital del gobierno que va a sectores que benefician de manera desproporcionada a las mujeres, los pobres y los grupos vulnerables</t>
  </si>
  <si>
    <t>195 Tajamares construidos</t>
  </si>
  <si>
    <t>3207~195 Tajamares construidos</t>
  </si>
  <si>
    <t>195 Mapa de zonificación ambiental del plan de ordenación y manejo ambiental de cuenca hidrográfica elaborado</t>
  </si>
  <si>
    <t>320378~195 Mapa de zonificación ambiental del plan de ordenación y manejo ambiental de cuenca hidrográfica elaborado</t>
  </si>
  <si>
    <t>195 Proporción del presupuesto nacional financiado por impuestos internos</t>
  </si>
  <si>
    <t>195~Proporción del presupuesto nacional financiado por impuestos internos</t>
  </si>
  <si>
    <t>196 Servicio de articulación institucional para el manejo marino, costero e insular colombiano</t>
  </si>
  <si>
    <t>3207~196 Servicio de articulación institucional para el manejo marino, costero e insular colombiano</t>
  </si>
  <si>
    <t>196 Sistema de almacenamiento de datos hidrometeorológicos en funcionamiento</t>
  </si>
  <si>
    <t>320379~196 Sistema de almacenamiento de datos hidrometeorológicos en funcionamiento</t>
  </si>
  <si>
    <t>196 Proporción directa del turismo en el PIB (como porcentaje del PIB total y en la tasa de crecimiento);</t>
  </si>
  <si>
    <t>196~Proporción directa del turismo en el PIB (como porcentaje del PIB total y en la tasa de crecimiento);</t>
  </si>
  <si>
    <t>197 Servicio de educación informal en el marco de la conservación de la biodiversidad, el manejo y uso sostenible de los ecosistemas marino-costeros</t>
  </si>
  <si>
    <t>3207~197 Servicio de educación informal en el marco de la conservación de la biodiversidad, el manejo y uso sostenible de los ecosistemas marino~costeros</t>
  </si>
  <si>
    <t>197 Serie de datos generada</t>
  </si>
  <si>
    <t>320379~197 Serie de datos generada</t>
  </si>
  <si>
    <t>197 Proporción laboral del PIB, que comprende los salarios y las transferencias de protección social</t>
  </si>
  <si>
    <t>197~Proporción laboral del PIB, que comprende los salarios y las transferencias de protección social</t>
  </si>
  <si>
    <t>198 Servicio de coordinación de alianzas nacionales para el desarrollo de la política nacional ambiental y la participación en la gestión ambiental</t>
  </si>
  <si>
    <t>3208~198 Servicio de coordinación de alianzas nacionales para el desarrollo de la política nacional ambiental y la participación en la gestión ambiental</t>
  </si>
  <si>
    <t>198 Laboratorios construidos</t>
  </si>
  <si>
    <t>320380~198 Laboratorios construidos</t>
  </si>
  <si>
    <t>198 Proporción media de la superficie edificada de las ciudades correspondiente a espacios abiertos para el uso público de todos, desglosada por grupo de edad, sexo y personas con discapacidad</t>
  </si>
  <si>
    <t>198~Proporción media de la superficie edificada de las ciudades correspondiente a espacios abiertos para el uso público de todos, desglosada por grupo de edad, sexo y personas con discapacidad</t>
  </si>
  <si>
    <t>199 Servicio de apoyo financiero para la calidad de la educación ambiental en la educación superior</t>
  </si>
  <si>
    <t>3208~199 Servicio de apoyo financiero para la calidad de la educación ambiental en la educación superior</t>
  </si>
  <si>
    <t>199 Laboratorios construidos y dotados</t>
  </si>
  <si>
    <t>320381~199 Laboratorios construidos y dotados</t>
  </si>
  <si>
    <t>199 Proporciones de posiciones (por grupo de edad, sexo, personas con discapacidad y grupos de población) en las instituciones públicas (asambleas legislativas nacionales y locales, administración pública, poder judicial), en comparación con las distribuciones nacionales</t>
  </si>
  <si>
    <t>199~Proporciones de posiciones (por grupo de edad, sexo, personas con discapacidad y grupos de población) en las instituciones públicas (asambleas legislativas nacionales y locales, administración pública, poder judicial), en comparación con las distribuciones nacionales</t>
  </si>
  <si>
    <t>200 Servicio de apoyo técnico para la internacionalización de la educación ambiental y la participación</t>
  </si>
  <si>
    <t>3208~200 Servicio de apoyo técnico para la internacionalización de la educación ambiental y la participación</t>
  </si>
  <si>
    <t>200 Laboratorios mejorados y dotados</t>
  </si>
  <si>
    <t>320382~200 Laboratorios mejorados y dotados</t>
  </si>
  <si>
    <t>200 Reglamento Sanitario Internacional de capacidad y preparación para emergencias de salud (RSI)</t>
  </si>
  <si>
    <t>200~Reglamento Sanitario Internacional de capacidad y preparación para emergencias de salud (RSI)</t>
  </si>
  <si>
    <t>201 Documentos de lineamientos técnicos para el desarrollo de la política nacional ambiental y la participación en la gestión ambiental</t>
  </si>
  <si>
    <t>3208~201 Documentos de lineamientos técnicos para el desarrollo de la política nacional ambiental y la participación en la gestión ambiental</t>
  </si>
  <si>
    <t>201 Jornadas de trabajo realizadas</t>
  </si>
  <si>
    <t>320383~201 Jornadas de trabajo realizadas</t>
  </si>
  <si>
    <t>201 Residuos peligrosos generados per cápita, proporción de residuos peligrosos tratados y por tipo de tratamiento</t>
  </si>
  <si>
    <t>201~Residuos peligrosos generados per cápita, proporción de residuos peligrosos tratados y por tipo de tratamiento</t>
  </si>
  <si>
    <t>202 Servicio de asistencia técnica para la implementación de lasestrategias educativo ambientales y de participación</t>
  </si>
  <si>
    <t>3208~202 Servicio de asistencia técnica para la implementación de lasestrategias educativo ambientales y de participación</t>
  </si>
  <si>
    <t>202 Proyectos de los Planes Estratégicos de las Macrocuencas incorporados en la planificación sectorial</t>
  </si>
  <si>
    <t>320384~202 Proyectos de los Planes Estratégicos de las Macrocuencas incorporados en la planificación sectorial</t>
  </si>
  <si>
    <t>202 Servicio de la deuda como porcentaje de las exportaciones de bienes y servicios</t>
  </si>
  <si>
    <t>202~Servicio de la deuda como porcentaje de las exportaciones de bienes y servicios</t>
  </si>
  <si>
    <t>203 Servicio de apoyo técnico a proyectos de educación ambiental y participación con enfoque diferencial</t>
  </si>
  <si>
    <t>3208~203 Servicio de apoyo técnico a proyectos de educación ambiental y participación con enfoque diferencial</t>
  </si>
  <si>
    <t>203 Reportes de avance de la formulación e implementación de los procesos de Ordenación y Manejo Cuencas</t>
  </si>
  <si>
    <t>320385~203 Reportes de avance de la formulación e implementación de los procesos de Ordenación y Manejo Cuencas</t>
  </si>
  <si>
    <t>203 Subsidios a la exportación de productos agropecuarios</t>
  </si>
  <si>
    <t>203~Subsidios a la exportación de productos agropecuarios</t>
  </si>
  <si>
    <t>204 Servicio de divulgación de la información de la política nacional de educación ambiental y participación</t>
  </si>
  <si>
    <t>3208~204 Servicio de divulgación de la información de la política nacional de educación ambiental y participación</t>
  </si>
  <si>
    <t>204 Autoridades Ambientales competentes asistidas en la gestión de aguas subterráneas</t>
  </si>
  <si>
    <t>320386~204 Autoridades Ambientales competentes asistidas en la gestión de aguas subterráneas</t>
  </si>
  <si>
    <t>204 Suma en dólares de los Estados Unidos comprometida para asociaciones público-privadas y asociaciones con la sociedad civil</t>
  </si>
  <si>
    <t>204~Suma en dólares de los Estados Unidos comprometida para asociaciones público-privadas y asociaciones con la sociedad civil</t>
  </si>
  <si>
    <t>205 Sedes construidas</t>
  </si>
  <si>
    <t>3299~205 Sedes construidas</t>
  </si>
  <si>
    <t>205 Proyectos para la gestión y evaluación integrada de las Aguas Subterráneas del País formulados</t>
  </si>
  <si>
    <t>320387~205 Proyectos para la gestión y evaluación integrada de las Aguas Subterráneas del País formulados</t>
  </si>
  <si>
    <t>205 Suma en dólares de los Estados Unidos movilizada por año a partir de 2020 como parte del compromiso de los 100.000 millones de dólares</t>
  </si>
  <si>
    <t>205~Suma en dólares de los Estados Unidos movilizada por año a partir de 2020 como parte del compromiso de los 100.000 millones de dólares</t>
  </si>
  <si>
    <t>206 Sedes ampliadas</t>
  </si>
  <si>
    <t>3299~206 Sedes ampliadas</t>
  </si>
  <si>
    <t>206 Proyectos para la promoción del uso eficiente y ahorro del agua formulados</t>
  </si>
  <si>
    <t>320388~206 Proyectos para la promoción del uso eficiente y ahorro del agua formulados</t>
  </si>
  <si>
    <t>206 Suma en dólares de los Estados Unidos movilizada por año a partir de 2020 como parte del compromiso de los 100.000 millones de dólares</t>
  </si>
  <si>
    <t>206~Suma en dólares de los Estados Unidos movilizada por año a partir de 2020 como parte del compromiso de los 100.000 millones de dólares</t>
  </si>
  <si>
    <t>207 Sedes adecuadas</t>
  </si>
  <si>
    <t>3299~207 Sedes adecuadas</t>
  </si>
  <si>
    <t>207 Proyectos  para el mejoramiento de la calidad del recurso hídrico formulados</t>
  </si>
  <si>
    <t>320389~207 Proyectos  para el mejoramiento de la calidad del recurso hídrico formulados</t>
  </si>
  <si>
    <t>207 Superficie forestal como porcentaje de la superficie total</t>
  </si>
  <si>
    <t>207~Superficie forestal como porcentaje de la superficie total</t>
  </si>
  <si>
    <t>208 Sedes modificadas</t>
  </si>
  <si>
    <t>3299~208 Sedes modificadas</t>
  </si>
  <si>
    <t>208 Datos cargados en el sistema de información del recurso hídrico por las Autoridades Ambientales</t>
  </si>
  <si>
    <t>320390~208 Datos cargados en el sistema de información del recurso hídrico por las Autoridades Ambientales</t>
  </si>
  <si>
    <t>208 Suscripciones a Internet de banda ancha fija, por velocidad</t>
  </si>
  <si>
    <t>208~Suscripciones a Internet de banda ancha fija, por velocidad</t>
  </si>
  <si>
    <t>209 Sedes restauradas</t>
  </si>
  <si>
    <t>3299~209 Sedes restauradas</t>
  </si>
  <si>
    <t>209 Iniciativas nacionales de comunicación, divulgación y cualificación de actores implementadas</t>
  </si>
  <si>
    <t>320391~209 Iniciativas nacionales de comunicación, divulgación y cualificación de actores implementadas</t>
  </si>
  <si>
    <t>209 Tablero macroeconómico</t>
  </si>
  <si>
    <t>209~Tablero macroeconómico</t>
  </si>
  <si>
    <t>210 Sedes con reforzamiento estructural</t>
  </si>
  <si>
    <t>3299~210 Sedes con reforzamiento estructural</t>
  </si>
  <si>
    <t>210 Asistencias técnicas a las  Autoridades Ambientales competentes en las estrategias de gobernanza del agua  realizadas</t>
  </si>
  <si>
    <t>320392~210 Asistencias técnicas a las  Autoridades Ambientales competentes en las estrategias de gobernanza del agua  realizadas</t>
  </si>
  <si>
    <t>210 Tasa de crecimiento anual del PIB real per cápita</t>
  </si>
  <si>
    <t>210~Tasa de crecimiento anual del PIB real per cápita</t>
  </si>
  <si>
    <t>211 Sedes adquiridas</t>
  </si>
  <si>
    <t>3299~211 Sedes adquiridas</t>
  </si>
  <si>
    <t>211 Documento de la fase de aprestamiento del plan de ordenación y manejo de cuenca hidrográfica elaborado</t>
  </si>
  <si>
    <t>320393~211 Documento de la fase de aprestamiento del plan de ordenación y manejo de cuenca hidrográfica elaborado</t>
  </si>
  <si>
    <t>211 Tasa de crecimiento anual del PIB real por persona empleada</t>
  </si>
  <si>
    <t>211~Tasa de crecimiento anual del PIB real por persona empleada</t>
  </si>
  <si>
    <t>212 Sedes mantenidas</t>
  </si>
  <si>
    <t>3299~212 Sedes mantenidas</t>
  </si>
  <si>
    <t>212 Documento de la fase de diagnóstico del plan de ordenación y manejo de cuenca hidrográfica elaborado</t>
  </si>
  <si>
    <t>320394~212 Documento de la fase de diagnóstico del plan de ordenación y manejo de cuenca hidrográfica elaborado</t>
  </si>
  <si>
    <t>212 Tasa de desempleo, por sexo, grupo de edad y personas con discapacidad</t>
  </si>
  <si>
    <t>212~Tasa de desempleo, por sexo, grupo de edad y personas con discapacidad</t>
  </si>
  <si>
    <t>213 Derecho de beneficio fiduciario</t>
  </si>
  <si>
    <t>3299~213 Derecho de beneficio fiduciario</t>
  </si>
  <si>
    <t>213 Documento de la fase de prospectiva y zonificación ambiental del plan de ordenación y manejo de cuenca hidrográfica elaborado</t>
  </si>
  <si>
    <t>320395~213 Documento de la fase de prospectiva y zonificación ambiental del plan de ordenación y manejo de cuenca hidrográfica elaborado</t>
  </si>
  <si>
    <t>213 Tasa de mortalidad atribuida a la contaminación atmosférica en los hogares y el ambiente</t>
  </si>
  <si>
    <t>213~Tasa de mortalidad atribuida a la contaminación atmosférica en los hogares y el ambiente</t>
  </si>
  <si>
    <t>214 Servicio de Gestión Documental</t>
  </si>
  <si>
    <t>3299~214 Servicio de Gestión Documental</t>
  </si>
  <si>
    <t>214 Documento de la fase de formulación del plan de ordenación y manejo de cuenca hidrográfica elaborado</t>
  </si>
  <si>
    <t>320396~214 Documento de la fase de formulación del plan de ordenación y manejo de cuenca hidrográfica elaborado</t>
  </si>
  <si>
    <t>214 Tasa de mortalidad atribuida a la insalubridad del agua, el saneamiento inseguro y la falta de higiene</t>
  </si>
  <si>
    <t>214~Tasa de mortalidad atribuida a la insalubridad del agua, el saneamiento inseguro y la falta de higiene</t>
  </si>
  <si>
    <t>215 Documentos de Planeación</t>
  </si>
  <si>
    <t>3299~215 Documentos de Planeación</t>
  </si>
  <si>
    <t>215 Mapas de zonificación ambiental del plan de ordenación y manejo de cuenca hidrográfica elaborados</t>
  </si>
  <si>
    <t>320396~215 Mapas de zonificación ambiental del plan de ordenación y manejo de cuenca hidrográfica elaborados</t>
  </si>
  <si>
    <t>215 Tasa de mortalidad atribuida a la intoxicación no intencional</t>
  </si>
  <si>
    <t>215~Tasa de mortalidad atribuida a la intoxicación no intencional</t>
  </si>
  <si>
    <t>216 Documentos normativos</t>
  </si>
  <si>
    <t>3299~216 Documentos normativos</t>
  </si>
  <si>
    <t>216 Mapas ambientales temáticos elaborados</t>
  </si>
  <si>
    <t>320396~216 Mapas ambientales temáticos elaborados</t>
  </si>
  <si>
    <t>216 Tasa de mortalidad de niños menores de 5 años (muertes por cada 1.000 nacidos vivos)</t>
  </si>
  <si>
    <t>216~Tasa de mortalidad de niños menores de 5 años (muertes por cada 1.000 nacidos vivos)</t>
  </si>
  <si>
    <t>217 Documentos de lineamientos técnicos</t>
  </si>
  <si>
    <t>3299~217 Documentos de lineamientos técnicos</t>
  </si>
  <si>
    <t>217 Documento del plan de ordenación y manejo de cuenca hidrográfica adoptado</t>
  </si>
  <si>
    <t>320397~217 Documento del plan de ordenación y manejo de cuenca hidrográfica adoptado</t>
  </si>
  <si>
    <t>217 Tasa de mortalidad neonatal (muertes por cada 1.000 nacidos vivos).</t>
  </si>
  <si>
    <t>217~Tasa de mortalidad neonatal (muertes por cada 1.000 nacidos vivos).</t>
  </si>
  <si>
    <t>218 Servicio de educación informal para la gestión administrativa</t>
  </si>
  <si>
    <t>3299~218 Servicio de educación informal para la gestión administrativa</t>
  </si>
  <si>
    <t>218 Extensión de las obras de recarga de acuíferos construidas</t>
  </si>
  <si>
    <t>320398~218 Extensión de las obras de recarga de acuíferos construidas</t>
  </si>
  <si>
    <t>218 Tasa de mortalidad por suicidio</t>
  </si>
  <si>
    <t>218~Tasa de mortalidad por suicidio</t>
  </si>
  <si>
    <t>219 Servicio de implementación sistemas de gestión</t>
  </si>
  <si>
    <t>3299~219 Servicio de implementación sistemas de gestión</t>
  </si>
  <si>
    <t>219 Obras de recarga de acuíferos construidas</t>
  </si>
  <si>
    <t>320398~219 Obras de recarga de acuíferos construidas</t>
  </si>
  <si>
    <t>219 Tasa de natalidad entre las adolescentes (de 10 a 14 años; de 15 a 19 años) por cada 1.000 mujeres de ese grupo de edad</t>
  </si>
  <si>
    <t>219~Tasa de natalidad entre las adolescentes (de 10 a 14 años; de 15 a 19 años) por cada 1.000 mujeres de ese grupo de edad</t>
  </si>
  <si>
    <t>220 Sede construida y dotada</t>
  </si>
  <si>
    <t>3299~220 Sede construida y dotada</t>
  </si>
  <si>
    <t>220 Obras de recarga de acuíferos con mantenimiento</t>
  </si>
  <si>
    <t>320398~220 Obras de recarga de acuíferos con mantenimiento</t>
  </si>
  <si>
    <t>220 Tasa de participación de los jóvenes y adultos en la enseñanza académica y no académica, y en la capacitación en los últimos 12 meses</t>
  </si>
  <si>
    <t>220~Tasa de participación de los jóvenes y adultos en la enseñanza académica y no académica, y en la capacitación en los últimos 12 meses</t>
  </si>
  <si>
    <t>221 Servicios de información actualizados</t>
  </si>
  <si>
    <t>3299~221 Servicios de información actualizados</t>
  </si>
  <si>
    <t>221 Rondas hídricas delimitadas</t>
  </si>
  <si>
    <t>320399~221 Rondas hídricas delimitadas</t>
  </si>
  <si>
    <t>221 Tasa de participación en la enseñanza organizada (un año antes de la edad oficial de ingreso en la enseñanza primaria)</t>
  </si>
  <si>
    <t>221~Tasa de participación en la enseñanza organizada (un año antes de la edad oficial de ingreso en la enseñanza primaria)</t>
  </si>
  <si>
    <t>222 Servicios de información implementados</t>
  </si>
  <si>
    <t>3299~222 Servicios de información implementados</t>
  </si>
  <si>
    <t>222 Mapas con delimitación de rondas hídricas</t>
  </si>
  <si>
    <t>320399~222 Mapas con delimitación de rondas hídricas</t>
  </si>
  <si>
    <t>222 Tasa nacional de reciclado, toneladas de material reciclado</t>
  </si>
  <si>
    <t>222~Tasa nacional de reciclado, toneladas de material reciclado</t>
  </si>
  <si>
    <t>223 Documento para la planeación estratégica en TI</t>
  </si>
  <si>
    <t>3299~223 Documento para la planeación estratégica en TI</t>
  </si>
  <si>
    <t>223 Documento con la definición de usos del suelo en las rondas hídricas</t>
  </si>
  <si>
    <t>320399~223 Documento con la definición de usos del suelo en las rondas hídricas</t>
  </si>
  <si>
    <t>223 Tasas de crecimiento de los gastos o ingresos de los hogares per cápita entre el 40% más pobre de la población y la población total</t>
  </si>
  <si>
    <t>223~Tasas de crecimiento de los gastos o ingresos de los hogares per cápita entre el 40% más pobre de la población y la población total</t>
  </si>
  <si>
    <t>224 Servicios tecnológicos</t>
  </si>
  <si>
    <t>3299~224 Servicios tecnológicos</t>
  </si>
  <si>
    <t>224 Usuarios del recurso hídrico registados</t>
  </si>
  <si>
    <t>3203100~224 Usuarios del recurso hídrico registados</t>
  </si>
  <si>
    <t>224 Tasas de frecuencia de lesiones ocupacionales mortales y no mortales, por sexo y situación migratoria</t>
  </si>
  <si>
    <t>224~Tasas de frecuencia de lesiones ocupacionales mortales y no mortales, por sexo y situación migratoria</t>
  </si>
  <si>
    <t>225 Visitas de seguimiento y control realizadas</t>
  </si>
  <si>
    <t>3203100~225 Visitas de seguimiento y control realizadas</t>
  </si>
  <si>
    <t>225 Total de apoyo internacional oficial (asistencia oficial para el desarrollo más otras corrientes oficiales) a la infraestructura</t>
  </si>
  <si>
    <t>225~Total de apoyo internacional oficial (asistencia oficial para el desarrollo más otras corrientes oficiales) a la infraestructura</t>
  </si>
  <si>
    <t>226 Dragado realizado</t>
  </si>
  <si>
    <t>3203101~226 Dragado realizado</t>
  </si>
  <si>
    <t>226 Total de la asistencia oficial para el desarrollo neta destinada a los sectores de la investigación médica y la salud básica</t>
  </si>
  <si>
    <t>226~Total de la asistencia oficial para el desarrollo neta destinada a los sectores de la investigación médica y la salud básica</t>
  </si>
  <si>
    <t>227 Material de dragado dispuesto</t>
  </si>
  <si>
    <t>3203101~227 Material de dragado dispuesto</t>
  </si>
  <si>
    <t>227 Total de los ingresos del gobierno (por fuente) como porcentaje del PIB</t>
  </si>
  <si>
    <t>227~Total de los ingresos del gobierno (por fuente) como porcentaje del PIB</t>
  </si>
  <si>
    <t>228 Obras hidráulicas construidas</t>
  </si>
  <si>
    <t>3203102~228 Obras hidráulicas construidas</t>
  </si>
  <si>
    <t>228 Valor agregado por manufactura como porcentaje del PIB y per cápita</t>
  </si>
  <si>
    <t>228~Valor agregado por manufactura como porcentaje del PIB y per cápita</t>
  </si>
  <si>
    <t>229 Extensión de obras de adecuación hidráulica</t>
  </si>
  <si>
    <t>3203102~229 Extensión de obras de adecuación hidráulica</t>
  </si>
  <si>
    <t>229 Valor en dólares de la asistencia financiera y técnica, incluso mediante la cooperación Norte-Sur, Sur-Sur y triangular, prometida a los países en desarrollo para elaborar y poner en práctica una combinación normativa holística encaminada a lograr el desarrollo sostenible en tres dimensiones (incluidos elementos tales como la reducción de la desigualdad dentro de un país y la gobernanza)</t>
  </si>
  <si>
    <t>229~Valor en dólares de la asistencia financiera y técnica, incluso mediante la cooperación Norte-Sur, Sur-Sur y triangular, prometida a los países en desarrollo para elaborar y poner en práctica una combinación normativa holística encaminada a lograr el desarrollo sostenible en tres dimensiones (incluidos elementos tales como la reducción de la desigualdad dentro de un país y la gobernanza)</t>
  </si>
  <si>
    <t>230 Documentos de investigación realizados</t>
  </si>
  <si>
    <t>3204103~230 Documentos de investigación realizados</t>
  </si>
  <si>
    <t>230 Valor en dólares de todos los recursos proporcionados para fortalecer la capacidad estadística de los países en desarrollo</t>
  </si>
  <si>
    <t>230~Valor en dólares de todos los recursos proporcionados para fortalecer la capacidad estadística de los países en desarrollo</t>
  </si>
  <si>
    <t>231 Documentos de investigación para consolidar el informe del estado de los recursos naturales en la Amazonía colombiana realizados</t>
  </si>
  <si>
    <t>3204103~231 Documentos de investigación para consolidar el informe del estado de los recursos naturales en la Amazonía colombiana realizados</t>
  </si>
  <si>
    <t>231 Valor total de las corrientes financieras ilícitas de entrada y salida (en dólares corrientes de los Estados Unidos)</t>
  </si>
  <si>
    <t>231~Valor total de las corrientes financieras ilícitas de entrada y salida (en dólares corrientes de los Estados Unidos)</t>
  </si>
  <si>
    <t>232 Documentos de investigación sobre biodiversidad, ecosistemas y sus Servicios elaborados</t>
  </si>
  <si>
    <t>3204103~232 Documentos de investigación sobre biodiversidad, ecosistemas y sus Servicios elaborados</t>
  </si>
  <si>
    <t>232 Volumen de la asistencia oficial para el desarrollo destinada a becas por sector y por tipo de estudio</t>
  </si>
  <si>
    <t>232~Volumen de la asistencia oficial para el desarrollo destinada a becas por sector y por tipo de estudio</t>
  </si>
  <si>
    <t>233 Documentos de investigación sobre biodiversidad, ecosistemas y sus Servicios publicados</t>
  </si>
  <si>
    <t>3204103~233 Documentos de investigación sobre biodiversidad, ecosistemas y sus Servicios publicados</t>
  </si>
  <si>
    <t>233 Volumen de la asistencia oficial para el desarrollo destinada al agua y el saneamiento que forma parte de un plan de gastos coordinados del gobierno</t>
  </si>
  <si>
    <t>233~Volumen de la asistencia oficial para el desarrollo destinada al agua y el saneamiento que forma parte de un plan de gastos coordinados del gobierno</t>
  </si>
  <si>
    <t>234 Documentos de investigación sobre recursos forestales elaborados</t>
  </si>
  <si>
    <t>3204103~234 Documentos de investigación sobre recursos forestales elaborados</t>
  </si>
  <si>
    <t>234 Volumen de las remesas (en dólares de los Estados Unidos) como porcentaje del PIB total</t>
  </si>
  <si>
    <t>234~Volumen de las remesas (en dólares de los Estados Unidos) como porcentaje del PIB total</t>
  </si>
  <si>
    <t>235 Documentos de investigación sobre recursos forestales publicados</t>
  </si>
  <si>
    <t>3204103~235 Documentos de investigación sobre recursos forestales publicados</t>
  </si>
  <si>
    <t>235 Volumen de producción por unidad de trabajo según el tamaño de la empresa agropecuaria/pastoral/silvícola</t>
  </si>
  <si>
    <t>235~Volumen de producción por unidad de trabajo según el tamaño de la empresa agropecuaria/pastoral/silvícola</t>
  </si>
  <si>
    <t>236 Documentos de investigación sobre conservación de suelos elaborados</t>
  </si>
  <si>
    <t>3204103~236 Documentos de investigación sobre conservación de suelos elaborados</t>
  </si>
  <si>
    <t>236 Volumen de transporte de pasajeros y carga, por medio de transporte</t>
  </si>
  <si>
    <t>236~Volumen de transporte de pasajeros y carga, por medio de transporte</t>
  </si>
  <si>
    <t>237 Documentos de investigación sobre conservación de suelos publicados</t>
  </si>
  <si>
    <t>3204103~237 Documentos de investigación sobre conservación de suelos publicados</t>
  </si>
  <si>
    <t>238 Documentos de investigación sobre hidrología elaborados</t>
  </si>
  <si>
    <t>3204103~238 Documentos de investigación sobre hidrología elaborados</t>
  </si>
  <si>
    <t>239 Documentos de investigación sobre meteorología elaborados</t>
  </si>
  <si>
    <t>3204103~239 Documentos de investigación sobre meteorología elaborados</t>
  </si>
  <si>
    <t>240 Documentos de Investigación del Instituto Humboldt en el marco del Sistema Nacional de Innovación, Ciencia y Tecnología realizados</t>
  </si>
  <si>
    <t>3204103~240 Documentos de Investigación del Instituto Humboldt en el marco del Sistema Nacional de Innovación, Ciencia y Tecnología realizados</t>
  </si>
  <si>
    <t>241 Documentos diagnóstico realizados</t>
  </si>
  <si>
    <t>3204104~241 Documentos diagnóstico realizados</t>
  </si>
  <si>
    <t>242 Informes de los ambientes y recursos marinos y costeros de Colombia elaborados</t>
  </si>
  <si>
    <t>3204104~242 Informes de los ambientes y recursos marinos y costeros de Colombia elaborados</t>
  </si>
  <si>
    <t>243 Documentos diagnóstico sobre el estado de la biodiversidad elaborados</t>
  </si>
  <si>
    <t>3204104~243 Documentos diagnóstico sobre el estado de la biodiversidad elaborados</t>
  </si>
  <si>
    <t>244 Documentos diagnóstico sobre valoración integral de bienes y Servicio eco sistémicos elaborados</t>
  </si>
  <si>
    <t>3204104~244 Documentos diagnóstico sobre valoración integral de bienes y Servicio eco sistémicos elaborados</t>
  </si>
  <si>
    <t>245 Documentos diagnóstico sobre modelos y prácticas productivos sostenibles elaborados</t>
  </si>
  <si>
    <t>3204104~245 Documentos diagnóstico sobre modelos y prácticas productivos sostenibles elaborados</t>
  </si>
  <si>
    <t>246 Documentos diagnóstico sobre dinámicas socioculturales, gobernanza y gobernabilidad étnica y conocimiento tradicional elaborados</t>
  </si>
  <si>
    <t>3204104~246 Documentos diagnóstico sobre dinámicas socioculturales, gobernanza y gobernabilidad étnica y conocimiento tradicional elaborados</t>
  </si>
  <si>
    <t>247 Documentos de estudios realizados</t>
  </si>
  <si>
    <t>3204105~247 Documentos de estudios realizados</t>
  </si>
  <si>
    <t>248 Documentos de estudios nacionales de aspectos climáticos de agua, suelo, aire, y bosques publicados</t>
  </si>
  <si>
    <t>3204105~248 Documentos de estudios nacionales de aspectos climáticos de agua, suelo, aire, y bosques publicados</t>
  </si>
  <si>
    <t>249 Documentos de lineamientos técnicos  para la evaluación de los recursos naturales elaborados</t>
  </si>
  <si>
    <t>3204106~249 Documentos de lineamientos técnicos  para la evaluación de los recursos naturales elaborados</t>
  </si>
  <si>
    <t>250 Informes de pronósticos y alertas generados</t>
  </si>
  <si>
    <t>3204107~250 Informes de pronósticos y alertas generados</t>
  </si>
  <si>
    <t>251 Reportes de pronósticos y alertas generados</t>
  </si>
  <si>
    <t>3204107~251 Reportes de pronósticos y alertas generados</t>
  </si>
  <si>
    <t>252 Boletines de pronósticos y alertas generados</t>
  </si>
  <si>
    <t>3204107~252 Boletines de pronósticos y alertas generados</t>
  </si>
  <si>
    <t>253 Laboratorios y organizaciones acreditadas</t>
  </si>
  <si>
    <t>3204108~253 Laboratorios y organizaciones acreditadas</t>
  </si>
  <si>
    <t>254 Laboratorios acreditadas</t>
  </si>
  <si>
    <t>3204108~254 Laboratorios acreditadas</t>
  </si>
  <si>
    <t>255 Organizaciones acreditadas</t>
  </si>
  <si>
    <t>3204108~255 Organizaciones acreditadas</t>
  </si>
  <si>
    <t>256 Investigaciones realizadas</t>
  </si>
  <si>
    <t>3204108~256 Investigaciones realizadas</t>
  </si>
  <si>
    <t>257 Datos actualizados incorporados en las bases de datos</t>
  </si>
  <si>
    <t>3204109~257 Datos actualizados incorporados en las bases de datos</t>
  </si>
  <si>
    <t>258 Mapas generados</t>
  </si>
  <si>
    <t>3204109~258 Mapas generados</t>
  </si>
  <si>
    <t>259 Especímenes incorporados a las colecciones</t>
  </si>
  <si>
    <t>3204109~259 Especímenes incorporados a las colecciones</t>
  </si>
  <si>
    <t>260 Documentos con los indicadores de bienestar para pueblos indígenas diseñados</t>
  </si>
  <si>
    <t>3204110~260 Documentos con los indicadores de bienestar para pueblos indígenas diseñados</t>
  </si>
  <si>
    <t>261 Documentos con los indicadores de bienestar para pueblos indígenas poblados elaborados</t>
  </si>
  <si>
    <t>3204110~261 Documentos con los indicadores de bienestar para pueblos indígenas poblados elaborados</t>
  </si>
  <si>
    <t>262 Documentos de protección del conocimiento tradicional realizados</t>
  </si>
  <si>
    <t>3204110~262 Documentos de protección del conocimiento tradicional realizados</t>
  </si>
  <si>
    <t>263 Trabajadores formados en educación formal</t>
  </si>
  <si>
    <t>3204111~263 Trabajadores formados en educación formal</t>
  </si>
  <si>
    <t>264 Trabajadores formados en educación para el trabajo</t>
  </si>
  <si>
    <t>3204112~264 Trabajadores formados en educación para el trabajo</t>
  </si>
  <si>
    <t>265 Investigaciones realizadas</t>
  </si>
  <si>
    <t>3204112~265 Investigaciones realizadas</t>
  </si>
  <si>
    <t>266 Sistemas productivos evaluados</t>
  </si>
  <si>
    <t>3204112~266 Sistemas productivos evaluados</t>
  </si>
  <si>
    <t>267 Alianzas estratégicas ambientales realizadas</t>
  </si>
  <si>
    <t>3204112~267 Alianzas estratégicas ambientales realizadas</t>
  </si>
  <si>
    <t>268 Familias beneficiadas</t>
  </si>
  <si>
    <t>3204112~268 Familias beneficiadas</t>
  </si>
  <si>
    <t>269 Emprendimientos apoyados</t>
  </si>
  <si>
    <t>3204113~269 Emprendimientos apoyados</t>
  </si>
  <si>
    <t>270 Investigaciones realizadas</t>
  </si>
  <si>
    <t>3204113~270 Investigaciones realizadas</t>
  </si>
  <si>
    <t>271 Iniciativas de desarrollo tecnológico e innovaciones formuladas</t>
  </si>
  <si>
    <t>3204113~271 Iniciativas de desarrollo tecnológico e innovaciones formuladas</t>
  </si>
  <si>
    <t>272 Áreas monitoreadas</t>
  </si>
  <si>
    <t>3204114~272 Áreas monitoreadas</t>
  </si>
  <si>
    <t>273 Alianzas estratégicas ambientales realizadas</t>
  </si>
  <si>
    <t>3204114~273 Alianzas estratégicas ambientales realizadas</t>
  </si>
  <si>
    <t>274 Familias beneficiadas</t>
  </si>
  <si>
    <t>3204114~274 Familias beneficiadas</t>
  </si>
  <si>
    <t>275 Modelos para la conservación de la biodiversidad realizados</t>
  </si>
  <si>
    <t>3204114~275 Modelos para la conservación de la biodiversidad realizados</t>
  </si>
  <si>
    <t>276 Investigaciones realizadas</t>
  </si>
  <si>
    <t>3204114~276 Investigaciones realizadas</t>
  </si>
  <si>
    <t>277 Sistemas productivos evaluados</t>
  </si>
  <si>
    <t>3204114~277 Sistemas productivos evaluados</t>
  </si>
  <si>
    <t>278 Documentos con Informes de monitoreo elaborados</t>
  </si>
  <si>
    <t>3204115~278 Documentos con Informes de monitoreo elaborados</t>
  </si>
  <si>
    <t>279 Documentos con Informes de visitas de monitoreo hidrometereológico realizados</t>
  </si>
  <si>
    <t>3204115~279 Documentos con Informes de visitas de monitoreo hidrometereológico realizados</t>
  </si>
  <si>
    <t>280 Estaciones de monitoreo operando de forma continua</t>
  </si>
  <si>
    <t>3204116~280 Estaciones de monitoreo operando de forma continua</t>
  </si>
  <si>
    <t>281 Reporte actualizado de operación y mantenimiento de la red hidrológica</t>
  </si>
  <si>
    <t>3204116~281 Reporte actualizado de operación y mantenimiento de la red hidrológica</t>
  </si>
  <si>
    <t>282 Reporte actualizado de los datos de monitoreo de aguas subterraneas registrados en el SIRH</t>
  </si>
  <si>
    <t>3204116~282 Reporte actualizado de los datos de monitoreo de aguas subterraneas registrados en el SIRH</t>
  </si>
  <si>
    <t>283 Informe anual con resultados de la campaña de monitoreo de calidad del agua</t>
  </si>
  <si>
    <t>3204116~283 Informe anual con resultados de la campaña de monitoreo de calidad del agua</t>
  </si>
  <si>
    <t>284 Estaciones de monitoreo operando de forma continua</t>
  </si>
  <si>
    <t>3204117~284 Estaciones de monitoreo operando de forma continua</t>
  </si>
  <si>
    <t>285 Reporte actualizado de operación y mantenimiento de la red meteorológica</t>
  </si>
  <si>
    <t>3204117~285 Reporte actualizado de operación y mantenimiento de la red meteorológica</t>
  </si>
  <si>
    <t>286 Investigaciones sobre meteorología aeronáutica realizadas</t>
  </si>
  <si>
    <t>3204118~286 Investigaciones sobre meteorología aeronáutica realizadas</t>
  </si>
  <si>
    <t>287 Sistemas de información sobre deforestación operando</t>
  </si>
  <si>
    <t>3204118~287 Sistemas de información sobre deforestación operando</t>
  </si>
  <si>
    <t>288 Informes de biodiversidad anuales realizados</t>
  </si>
  <si>
    <t>3204119~288 Informes de biodiversidad anuales realizados</t>
  </si>
  <si>
    <t>289 Informes de biodiversidad anuales publicados</t>
  </si>
  <si>
    <t>3204119~289 Informes de biodiversidad anuales publicados</t>
  </si>
  <si>
    <t>290 Sistemas de información en biodiversidad operando</t>
  </si>
  <si>
    <t>3204119~290 Sistemas de información en biodiversidad operando</t>
  </si>
  <si>
    <t>291 Boletines sobre deforestación publicados</t>
  </si>
  <si>
    <t>3204120~291 Boletines sobre deforestación publicados</t>
  </si>
  <si>
    <t>292 Sistemas de información sobre deforestación operando</t>
  </si>
  <si>
    <t>3204120~292 Sistemas de información sobre deforestación operando</t>
  </si>
  <si>
    <t>293 Boletines hidrológicos publicados</t>
  </si>
  <si>
    <t>3204121~293 Boletines hidrológicos publicados</t>
  </si>
  <si>
    <t>294 Sistemas de información  hidrológica  operando</t>
  </si>
  <si>
    <t>3204121~294 Sistemas de información  hidrológica  operando</t>
  </si>
  <si>
    <t>295 Investigaciones hidrogeológicas realizadas</t>
  </si>
  <si>
    <t>3204122~295 Investigaciones hidrogeológicas realizadas</t>
  </si>
  <si>
    <t>296 Sistemas de información hidrogeológica operando</t>
  </si>
  <si>
    <t>3204122~296 Sistemas de información hidrogeológica operando</t>
  </si>
  <si>
    <t>297 Pronósticos de estado del tiempo divulgados</t>
  </si>
  <si>
    <t>3204123~297 Pronósticos de estado del tiempo divulgados</t>
  </si>
  <si>
    <t>298 Sistemas de información meteorológica operando</t>
  </si>
  <si>
    <t>3204123~298 Sistemas de información meteorológica operando</t>
  </si>
  <si>
    <t>299 Personas formadas  en cultura y participación para la gestión ambiental y territorial</t>
  </si>
  <si>
    <t>3204124~299 Personas formadas  en cultura y participación para la gestión ambiental y territorial</t>
  </si>
  <si>
    <t>300 Personas formadas en ciencias marinas</t>
  </si>
  <si>
    <t>3204125~300 Personas formadas en ciencias marinas</t>
  </si>
  <si>
    <t>301 Capacitaciones en ciencias marinas ofrecidas</t>
  </si>
  <si>
    <t>3204125~301 Capacitaciones en ciencias marinas ofrecidas</t>
  </si>
  <si>
    <t>302 Sistemas de Información Ambiental Marina en funcionamiento</t>
  </si>
  <si>
    <t>3204126~302 Sistemas de Información Ambiental Marina en funcionamiento</t>
  </si>
  <si>
    <t>303 Informes publicados</t>
  </si>
  <si>
    <t>3204126~303 Informes publicados</t>
  </si>
  <si>
    <t>304 Inventario de fauna realizado</t>
  </si>
  <si>
    <t>3204127~304 Inventario de fauna realizado</t>
  </si>
  <si>
    <t>305 Inventario de flora realizado</t>
  </si>
  <si>
    <t>3204128~305 Inventario de flora realizado</t>
  </si>
  <si>
    <t>306 Inventario forestal realizado</t>
  </si>
  <si>
    <t>3204129~306 Inventario forestal realizado</t>
  </si>
  <si>
    <t>307 Inventario de recursos naturales</t>
  </si>
  <si>
    <t>3204130~307 Inventario de recursos naturales</t>
  </si>
  <si>
    <t>308 Colecciones biológicas preservadas</t>
  </si>
  <si>
    <t>3204131~308 Colecciones biológicas preservadas</t>
  </si>
  <si>
    <t>309 Bases de datos de monitoreo ambiental actualizadas</t>
  </si>
  <si>
    <t>3204132~309 Bases de datos de monitoreo ambiental actualizadas</t>
  </si>
  <si>
    <t>310 Estaciones de investigación adecuadas y dotadas para el desempeño de la investigación mejoradas y dotadas</t>
  </si>
  <si>
    <t>3204133~310 Estaciones de investigación adecuadas y dotadas para el desempeño de la investigación mejoradas y dotadas</t>
  </si>
  <si>
    <t>311 Laboratorios mejorados</t>
  </si>
  <si>
    <t>3204134~311 Laboratorios mejorados</t>
  </si>
  <si>
    <t>312 Laboratorios mejorados y dotados</t>
  </si>
  <si>
    <t>3204135~312 Laboratorios mejorados y dotados</t>
  </si>
  <si>
    <t>313 Laboratorios construidos</t>
  </si>
  <si>
    <t>3204136~313 Laboratorios construidos</t>
  </si>
  <si>
    <t>314 Laboratorios construidos y dotados</t>
  </si>
  <si>
    <t>3204137~314 Laboratorios construidos y dotados</t>
  </si>
  <si>
    <t>315 Estaciones meteorológicas mejoradas</t>
  </si>
  <si>
    <t>3204138~315 Estaciones meteorológicas mejoradas</t>
  </si>
  <si>
    <t>316 Estaciones meteorológicas construidas</t>
  </si>
  <si>
    <t>3204139~316 Estaciones meteorológicas construidas</t>
  </si>
  <si>
    <t>317 Estaciones meteorológicas construidas y dotadas</t>
  </si>
  <si>
    <t>3204140~317 Estaciones meteorológicas construidas y dotadas</t>
  </si>
  <si>
    <t>318 Estaciones meteorológicas mejoradas y dotadas</t>
  </si>
  <si>
    <t>3204141~318 Estaciones meteorológicas mejoradas y dotadas</t>
  </si>
  <si>
    <t>319 Boletines de datos climáticos elaborados</t>
  </si>
  <si>
    <t>3204142~319 Boletines de datos climáticos elaborados</t>
  </si>
  <si>
    <t>320 Documentos técnicos para la planificación sectorial y la gestión ambiental formulado</t>
  </si>
  <si>
    <t>3204143~320 Documentos técnicos para la planificación sectorial y la gestión ambiental formulado</t>
  </si>
  <si>
    <t>321 Mapas elaborados</t>
  </si>
  <si>
    <t>3204143~321 Mapas elaborados</t>
  </si>
  <si>
    <t>322 Sistemas de información fortalecidos y actualizados</t>
  </si>
  <si>
    <t>3204144~322 Sistemas de información fortalecidos y actualizados</t>
  </si>
  <si>
    <t>323 Documentos divulgados</t>
  </si>
  <si>
    <t>3204145~323 Documentos divulgados</t>
  </si>
  <si>
    <t>324 Campañas realizadas</t>
  </si>
  <si>
    <t>3204145~324 Campañas realizadas</t>
  </si>
  <si>
    <t>325 Modelos integrados a la plataforma de pronosticos FEWS</t>
  </si>
  <si>
    <t>3204146~325 Modelos integrados a la plataforma de pronosticos FEWS</t>
  </si>
  <si>
    <t>326 Mapas de inundación</t>
  </si>
  <si>
    <t>3204146~326 Mapas de inundación</t>
  </si>
  <si>
    <t>327 Estaciones de monitoreo operando de forma continua</t>
  </si>
  <si>
    <t>3204147~327 Estaciones de monitoreo operando de forma continua</t>
  </si>
  <si>
    <t>328 Reporte actualizado de operación y mantenimiento de la red hidrometeorológica</t>
  </si>
  <si>
    <t>3204147~328 Reporte actualizado de operación y mantenimiento de la red hidrometeorológica</t>
  </si>
  <si>
    <t>329 Laboratorio de calidad ambiental acreditado</t>
  </si>
  <si>
    <t>3204148~329 Laboratorio de calidad ambiental acreditado</t>
  </si>
  <si>
    <t>330 Documento de buenas prácticas de laboratorio (BPL) implementado</t>
  </si>
  <si>
    <t>3204148~330 Documento de buenas prácticas de laboratorio (BPL) implementado</t>
  </si>
  <si>
    <t>331 Reporte de monitoreo,  seguimiento y evaluación de los ecosistemas Elaborado</t>
  </si>
  <si>
    <t>3204149~331 Reporte de monitoreo,  seguimiento y evaluación de los ecosistemas Elaborado</t>
  </si>
  <si>
    <t>332 Documento de reporte de datos, información y aplicaciones  del Cubo de datos actualizado</t>
  </si>
  <si>
    <t>3204149~332 Documento de reporte de datos, información y aplicaciones  del Cubo de datos actualizado</t>
  </si>
  <si>
    <t>333 Cubo de datos actualizado</t>
  </si>
  <si>
    <t>3204149~333 Cubo de datos actualizado</t>
  </si>
  <si>
    <t>334 Informe de Monitoreo de bosques y carbono Elaborado</t>
  </si>
  <si>
    <t>3204149~334 Informe de Monitoreo de bosques y carbono Elaborado</t>
  </si>
  <si>
    <t>335 Boletines de alertas tempranas de deforestación emitidos</t>
  </si>
  <si>
    <t>3204149~335 Boletines de alertas tempranas de deforestación emitidos</t>
  </si>
  <si>
    <t>336 Informe de monitoreo de la dinámica de los glaciares de Colombia Elaborado</t>
  </si>
  <si>
    <t>3204149~336 Informe de monitoreo de la dinámica de los glaciares de Colombia Elaborado</t>
  </si>
  <si>
    <t>337 Informe del estado de la degradación de los suelos Elaborado</t>
  </si>
  <si>
    <t>3204149~337 Informe del estado de la degradación de los suelos Elaborado</t>
  </si>
  <si>
    <t>338 Informe del estado de la estabilidad  de las tierras Elaborado</t>
  </si>
  <si>
    <t>3204149~338 Informe del estado de la estabilidad  de las tierras Elaborado</t>
  </si>
  <si>
    <t>339 Documentos de Política elaborados</t>
  </si>
  <si>
    <t>3204150~339 Documentos de Política elaborados</t>
  </si>
  <si>
    <t>340 Sistemas de información implementados</t>
  </si>
  <si>
    <t>3204151~340 Sistemas de información implementados</t>
  </si>
  <si>
    <t>341 Instrumentos tecnológicos implementados</t>
  </si>
  <si>
    <t>3204152~341 Instrumentos tecnológicos implementados</t>
  </si>
  <si>
    <t>342 Documentos de lineamientos técnicos realizados</t>
  </si>
  <si>
    <t>3205153~342 Documentos de lineamientos técnicos realizados</t>
  </si>
  <si>
    <t>343 Documentos de lineamientos técnicos con directrices ambientales y de gestión del riesgo en la planificación ambiental territorial formulados</t>
  </si>
  <si>
    <t>3205153~343 Documentos de lineamientos técnicos con directrices ambientales y de gestión del riesgo en la planificación ambiental territorial formulados</t>
  </si>
  <si>
    <t>344 Documentos de lineamientos técnicos con directrices ambientales y de gestión del riesgo en la planificación ambiental territorial divulgados</t>
  </si>
  <si>
    <t>3205153~344 Documentos de lineamientos técnicos con directrices ambientales y de gestión del riesgo en la planificación ambiental territorial divulgados</t>
  </si>
  <si>
    <t>345 Campañas realizadas</t>
  </si>
  <si>
    <t>3205154~345 Campañas realizadas</t>
  </si>
  <si>
    <t>346 Documentos de estudios técnicos para el conocimiento y reducción del riesgo de desastres elaborados</t>
  </si>
  <si>
    <t>3205155~346 Documentos de estudios técnicos para el conocimiento y reducción del riesgo de desastres elaborados</t>
  </si>
  <si>
    <t>347 Sistemas de alertas tempranas para la gestión del riesgo de desastres diseñados</t>
  </si>
  <si>
    <t>3205156~347 Sistemas de alertas tempranas para la gestión del riesgo de desastres diseñados</t>
  </si>
  <si>
    <t>348 Sistemas de alertas tempranas para la gestión del riesgo de desastres implementados</t>
  </si>
  <si>
    <t>3205156~348 Sistemas de alertas tempranas para la gestión del riesgo de desastres implementados</t>
  </si>
  <si>
    <t>349 Sistemas de alertas tempranas para la gestión del riesgo de desastres fortalecidos</t>
  </si>
  <si>
    <t>3205156~349 Sistemas de alertas tempranas para la gestión del riesgo de desastres fortalecidos</t>
  </si>
  <si>
    <t>350 Dragado realizado</t>
  </si>
  <si>
    <t>3205157~350 Dragado realizado</t>
  </si>
  <si>
    <t>351 Barreras rompe vientos</t>
  </si>
  <si>
    <t>3205158~351 Barreras rompe vientos</t>
  </si>
  <si>
    <t>352 Obras para estabilización de taludes realizadas</t>
  </si>
  <si>
    <t>3205159~352 Obras para estabilización de taludes realizadas</t>
  </si>
  <si>
    <t>353 Sección hidráulica construida y recuperada</t>
  </si>
  <si>
    <t>3205160~353 Sección hidráulica construida y recuperada</t>
  </si>
  <si>
    <t>354 Área estabilizada</t>
  </si>
  <si>
    <t>3205160~354 Área estabilizada</t>
  </si>
  <si>
    <t>355 Población directa beneficiada</t>
  </si>
  <si>
    <t>3205161~355 Población directa beneficiada</t>
  </si>
  <si>
    <t>356 Estructura construida</t>
  </si>
  <si>
    <t>3205161~356 Estructura construida</t>
  </si>
  <si>
    <t>357 Área reforestada</t>
  </si>
  <si>
    <t>3205161~357 Área reforestada</t>
  </si>
  <si>
    <t>358 Área estabilizada</t>
  </si>
  <si>
    <t>3205161~358 Área estabilizada</t>
  </si>
  <si>
    <t>359 Documentos de estudios técnicos hidrológicos e hidrogeológicos elaborados</t>
  </si>
  <si>
    <t>3205162~359 Documentos de estudios técnicos hidrológicos e hidrogeológicos elaborados</t>
  </si>
  <si>
    <t>360 Documentos de estudios técnicos geológicos y geotécnicos elaborados</t>
  </si>
  <si>
    <t>3205163~360 Documentos de estudios técnicos geológicos y geotécnicos elaborados</t>
  </si>
  <si>
    <t>361 Documentos con diseños de obra para la reducción y mitigación del riesgo de desastres elaborados</t>
  </si>
  <si>
    <t>3205164~361 Documentos con diseños de obra para la reducción y mitigación del riesgo de desastres elaborados</t>
  </si>
  <si>
    <t>362 Área intervenida</t>
  </si>
  <si>
    <t>3205165~362 Área intervenida</t>
  </si>
  <si>
    <t>363 Extensión de obras de para estabilización de taludes construidas</t>
  </si>
  <si>
    <t>3205165~363 Extensión de obras de para estabilización de taludes construidas</t>
  </si>
  <si>
    <t>364 Extensión de obras para estabilización de taludes construidas</t>
  </si>
  <si>
    <t>3205165~364 Extensión de obras para estabilización de taludes construidas</t>
  </si>
  <si>
    <t>365 Estructura construida</t>
  </si>
  <si>
    <t>3205165~365 Estructura construida</t>
  </si>
  <si>
    <t>366 Extensión de obras para estabilización de taludes construidas</t>
  </si>
  <si>
    <t>3205165~366 Extensión de obras para estabilización de taludes construidas</t>
  </si>
  <si>
    <t>367 Área sembrada con cobertura vegetal</t>
  </si>
  <si>
    <t>3205165~367 Área sembrada con cobertura vegetal</t>
  </si>
  <si>
    <t>368 Extensión de obras para el control y reducción de la erosión construidas</t>
  </si>
  <si>
    <t>3205166~368 Extensión de obras para el control y reducción de la erosión construidas</t>
  </si>
  <si>
    <t>369 Área intervenida</t>
  </si>
  <si>
    <t>3205166~369 Área intervenida</t>
  </si>
  <si>
    <t>370 Personas beneficiadas</t>
  </si>
  <si>
    <t>3205166~370 Personas beneficiadas</t>
  </si>
  <si>
    <t>371 Estructura construida</t>
  </si>
  <si>
    <t>3205166~371 Estructura construida</t>
  </si>
  <si>
    <t>372 Área reforestada</t>
  </si>
  <si>
    <t>3205166~372 Área reforestada</t>
  </si>
  <si>
    <t>373 Sección hidraulica conformada</t>
  </si>
  <si>
    <t>3205167~373 Sección hidraulica conformada</t>
  </si>
  <si>
    <t>374 Diques construidos</t>
  </si>
  <si>
    <t>3205167~374 Diques construidos</t>
  </si>
  <si>
    <t>375 Obras de disipación de energía construidas</t>
  </si>
  <si>
    <t>3205167~375 Obras de disipación de energía construidas</t>
  </si>
  <si>
    <t>376 Obras para reducir el riesgo de avenidas torrenciales construidas</t>
  </si>
  <si>
    <t>3205167~376 Obras para reducir el riesgo de avenidas torrenciales construidas</t>
  </si>
  <si>
    <t>377 Área sembrada</t>
  </si>
  <si>
    <t>3205167~377 Área sembrada</t>
  </si>
  <si>
    <t>378 Obras de infraestructura para mitigación y atención a desastres realizadas</t>
  </si>
  <si>
    <t>3205168~378 Obras de infraestructura para mitigación y atención a desastres realizadas</t>
  </si>
  <si>
    <t>379 Hexápodos instalados</t>
  </si>
  <si>
    <t>3205168~379 Hexápodos instalados</t>
  </si>
  <si>
    <t>380 Espolones adecuados</t>
  </si>
  <si>
    <t>3205168~380 Espolones adecuados</t>
  </si>
  <si>
    <t>381 Canalizaciones realizadas</t>
  </si>
  <si>
    <t>3205168~381 Canalizaciones realizadas</t>
  </si>
  <si>
    <t>382 Protecciones de Orilla realizadas</t>
  </si>
  <si>
    <t>3205168~382 Protecciones de Orilla realizadas</t>
  </si>
  <si>
    <t>383 Destronques realizados</t>
  </si>
  <si>
    <t>3205168~383 Destronques realizados</t>
  </si>
  <si>
    <t>384 Diques construidos</t>
  </si>
  <si>
    <t>3205168~384 Diques construidos</t>
  </si>
  <si>
    <t>385 Muros construidos</t>
  </si>
  <si>
    <t>3205168~385 Muros construidos</t>
  </si>
  <si>
    <t>386 Entidades asistidas técnicamente</t>
  </si>
  <si>
    <t>3205169~386 Entidades asistidas técnicamente</t>
  </si>
  <si>
    <t>387 Documentos de planeación con la propuesta de acciones de mitigación y adaptación al cambio climático diseñados</t>
  </si>
  <si>
    <t>3206170~387 Documentos de planeación con la propuesta de acciones de mitigación y adaptación al cambio climático diseñados</t>
  </si>
  <si>
    <t>388 Documentos de lineamientos técnicos realizados</t>
  </si>
  <si>
    <t>3206171~388 Documentos de lineamientos técnicos realizados</t>
  </si>
  <si>
    <t>389 Documentos de lineamientos técnicos para la implementación de las acciones de mitigación y adaptación de los territorios diseñados</t>
  </si>
  <si>
    <t>3206171~389 Documentos de lineamientos técnicos para la implementación de las acciones de mitigación y adaptación de los territorios diseñados</t>
  </si>
  <si>
    <t>390 Documentos de lineamientos técnicos para la implementación de las acciones de mitigación y adaptación de los sectores diseñados</t>
  </si>
  <si>
    <t>3206171~390 Documentos de lineamientos técnicos para la implementación de las acciones de mitigación y adaptación de los sectores diseñados</t>
  </si>
  <si>
    <t>391 Documentos de lineamientos técnicos para la identificación de fuentes de financiamiento elaborados</t>
  </si>
  <si>
    <t>3206171~391 Documentos de lineamientos técnicos para la identificación de fuentes de financiamiento elaborados</t>
  </si>
  <si>
    <t>392 Documentos de lineamientos técnicos orientados a la definición instrumentos económicos y financieros para la adaptación y mitigación de Gases Efecto Invernadero elaborados</t>
  </si>
  <si>
    <t>3206171~392 Documentos de lineamientos técnicos orientados a la definición instrumentos económicos y financieros para la adaptación y mitigación de Gases Efecto Invernadero elaborados</t>
  </si>
  <si>
    <t>393 Documentos de seguimiento y evaluación de las estrategias de financiamiento formulados</t>
  </si>
  <si>
    <t>3206171~393 Documentos de seguimiento y evaluación de las estrategias de financiamiento formulados</t>
  </si>
  <si>
    <t>394 Documentos de lineamientos técnicos para la instrumentalización de la política de cambio climático en lo referente ciencia y tecnología</t>
  </si>
  <si>
    <t>3206171~394 Documentos de lineamientos técnicos para la instrumentalización de la política de cambio climático en lo referente ciencia y tecnología</t>
  </si>
  <si>
    <t>395 Pilotos con acciones de mitigación y adaptación al cambio climático desarrollados</t>
  </si>
  <si>
    <t>3206172~395 Pilotos con acciones de mitigación y adaptación al cambio climático desarrollados</t>
  </si>
  <si>
    <t>396 Documentos con las acciones de mitigación y adaptación al cambio climático formulados</t>
  </si>
  <si>
    <t>3206172~396 Documentos con las acciones de mitigación y adaptación al cambio climático formulados</t>
  </si>
  <si>
    <t>397 Documentos técnicos de propuestas de acciones de mitigación y adaptación al cambio climático en función del cumplimiento de metas y compromisos de mitigación y de adaptación diseñados</t>
  </si>
  <si>
    <t>3206172~397 Documentos técnicos de propuestas de acciones de mitigación y adaptación al cambio climático en función del cumplimiento de metas y compromisos de mitigación y de adaptación diseñados</t>
  </si>
  <si>
    <t>398 Personas capacitadas en gestión del cambio climático</t>
  </si>
  <si>
    <t>3206173~398 Personas capacitadas en gestión del cambio climático</t>
  </si>
  <si>
    <t>399 Entidades capacitadas en gestión del cambio climático</t>
  </si>
  <si>
    <t>3206173~399 Entidades capacitadas en gestión del cambio climático</t>
  </si>
  <si>
    <t>400 Cartillas de capacitación informal elaboradas</t>
  </si>
  <si>
    <t>3206173~400 Cartillas de capacitación informal elaboradas</t>
  </si>
  <si>
    <t>401 Campañas de información en gestión de cambio climático realizadas</t>
  </si>
  <si>
    <t>3206174~401 Campañas de información en gestión de cambio climático realizadas</t>
  </si>
  <si>
    <t>402 Piezas de comunicación sobre gestión de cambio climático editadas</t>
  </si>
  <si>
    <t>3206174~402 Piezas de comunicación sobre gestión de cambio climático editadas</t>
  </si>
  <si>
    <t>403 Espacios de articulación desarrollados en el marco del SISCLIMA</t>
  </si>
  <si>
    <t>3206175~403 Espacios de articulación desarrollados en el marco del SISCLIMA</t>
  </si>
  <si>
    <t>404 Documentos generados en el marco del SISCLIMA</t>
  </si>
  <si>
    <t>3206175~404 Documentos generados en el marco del SISCLIMA</t>
  </si>
  <si>
    <t>405 Documentos orientadores para la incorporación de cambio climático formulados</t>
  </si>
  <si>
    <t>3206175~405 Documentos orientadores para la incorporación de cambio climático formulados</t>
  </si>
  <si>
    <t>406 Documentos normativos de cambio climático formulados</t>
  </si>
  <si>
    <t>3206175~406 Documentos normativos de cambio climático formulados</t>
  </si>
  <si>
    <t>407 Documentos con los resultados del monitoreo elaborados</t>
  </si>
  <si>
    <t>3206176~407 Documentos con los resultados del monitoreo elaborados</t>
  </si>
  <si>
    <t>408 Documentos con los resultados del monitoreo ex ante elaborados</t>
  </si>
  <si>
    <t>3206176~408 Documentos con los resultados del monitoreo ex ante elaborados</t>
  </si>
  <si>
    <t>409 Estudios de vulnerabilidad ex ante elaborados</t>
  </si>
  <si>
    <t>3206176~409 Estudios de vulnerabilidad ex ante elaborados</t>
  </si>
  <si>
    <t>410 Estudios de vulnerabilidad  elaborados</t>
  </si>
  <si>
    <t>3206176~410 Estudios de vulnerabilidad  elaborados</t>
  </si>
  <si>
    <t>411 Estudios de línea base de emisiones de gases de efecto invernadero realizados</t>
  </si>
  <si>
    <t>3206176~411 Estudios de línea base de emisiones de gases de efecto invernadero realizados</t>
  </si>
  <si>
    <t>412 Estudios de reducción de emisiones de gases de efecto invernadero realizados</t>
  </si>
  <si>
    <t>3206176~412 Estudios de reducción de emisiones de gases de efecto invernadero realizados</t>
  </si>
  <si>
    <t>413 Sistemas de Información fortalecidos</t>
  </si>
  <si>
    <t>3206176~413 Sistemas de Información fortalecidos</t>
  </si>
  <si>
    <t>414 Sistemas de Información diseñados</t>
  </si>
  <si>
    <t>3206176~414 Sistemas de Información diseñados</t>
  </si>
  <si>
    <t>415 Número de entidades orientadas</t>
  </si>
  <si>
    <t>3206177~415 Número de entidades orientadas</t>
  </si>
  <si>
    <t>416 Número de programas formulados</t>
  </si>
  <si>
    <t>3206177~416 Número de programas formulados</t>
  </si>
  <si>
    <t>417 Inventario de fuentes fijas que presentan combustión incompleta realizado</t>
  </si>
  <si>
    <t>3206178~417 Inventario de fuentes fijas que presentan combustión incompleta realizado</t>
  </si>
  <si>
    <t>418 Plantaciones forestales Dendroenergeticas establecidas</t>
  </si>
  <si>
    <t>3206179~418 Plantaciones forestales Dendroenergeticas establecidas</t>
  </si>
  <si>
    <t>419 Estufas ecoeficientes instaladas y en operación</t>
  </si>
  <si>
    <t>3206180~419 Estufas ecoeficientes instaladas y en operación</t>
  </si>
  <si>
    <t>420 Plántulas producidas</t>
  </si>
  <si>
    <t>3206181~420 Plántulas producidas</t>
  </si>
  <si>
    <t>421 Documentos  de lineamientos técnicos para la gestión integral de prevención y reducción de riesgo asociado a perdida de biodiversidad en ecosistemas marino costeros e insulares elaborados</t>
  </si>
  <si>
    <t>3207182~421 Documentos  de lineamientos técnicos para la gestión integral de prevención y reducción de riesgo asociado a perdida de biodiversidad en ecosistemas marino costeros e insulares elaborados</t>
  </si>
  <si>
    <t>422 Documentos de lineamientos técnicos realizados</t>
  </si>
  <si>
    <t>3207182~422 Documentos de lineamientos técnicos realizados</t>
  </si>
  <si>
    <t>423 Documentos de lineamientos técnicos para el fortalecimiento de la gobernanza para la conservación y aprovechamiento sostenible de las zonas marinas, costeras e insulares elaborados</t>
  </si>
  <si>
    <t>3207182~423 Documentos de lineamientos técnicos para el fortalecimiento de la gobernanza para la conservación y aprovechamiento sostenible de las zonas marinas, costeras e insulares elaborados</t>
  </si>
  <si>
    <t>424 Documentos de lineamientos técnicos para el manejo y control de especies invasoras elaborados</t>
  </si>
  <si>
    <t>3207182~424 Documentos de lineamientos técnicos para el manejo y control de especies invasoras elaborados</t>
  </si>
  <si>
    <t>425 Documentos de lineamientos técnicos para  la restauración ecológica de manglares elaborados</t>
  </si>
  <si>
    <t>3207182~425 Documentos de lineamientos técnicos para  la restauración ecológica de manglares elaborados</t>
  </si>
  <si>
    <t>426 Documentos de lineamientos técnicos para  la restauración ecológica de corales elaborados</t>
  </si>
  <si>
    <t>3207182~426 Documentos de lineamientos técnicos para  la restauración ecológica de corales elaborados</t>
  </si>
  <si>
    <t>427 Documentos de lineamientos técnicos para  la restauración ecológica de pastos marinos elaborados</t>
  </si>
  <si>
    <t>3207182~427 Documentos de lineamientos técnicos para  la restauración ecológica de pastos marinos elaborados</t>
  </si>
  <si>
    <t>428 Documentos de lineamientos técnicos para  la restauración ecológica otros ecosistemas de importancia en mares y litorales elaborados</t>
  </si>
  <si>
    <t>3207182~428 Documentos de lineamientos técnicos para  la restauración ecológica otros ecosistemas de importancia en mares y litorales elaborados</t>
  </si>
  <si>
    <t>429 Documentos de lineamientos técnicos para  la restauración ecológica de playas marinos elaborados</t>
  </si>
  <si>
    <t>3207182~429 Documentos de lineamientos técnicos para  la restauración ecológica de playas marinos elaborados</t>
  </si>
  <si>
    <t>430 Documentos de lineamientos para el plan de ordenamiento y manejo de la unidad ambiental costera  elaborados</t>
  </si>
  <si>
    <t>3207182~430 Documentos de lineamientos para el plan de ordenamiento y manejo de la unidad ambiental costera  elaborados</t>
  </si>
  <si>
    <t>431 Documentos de lineamientos técnicos para prevenir y gestionar la perdida de biodiversidad marina por especies invasoras elaborados</t>
  </si>
  <si>
    <t>3207182~431 Documentos de lineamientos técnicos para prevenir y gestionar la perdida de biodiversidad marina por especies invasoras elaborados</t>
  </si>
  <si>
    <t>432 Documentos normativos realizados</t>
  </si>
  <si>
    <t>3207183~432 Documentos normativos realizados</t>
  </si>
  <si>
    <t>433 Documentos normativo  para el fortalecimiento de la gobernanza en el marco de la  conservación y aprovechamiento sostenible de las zonas marinas, costeras e insulares adoptados</t>
  </si>
  <si>
    <t>3207183~433 Documentos normativo  para el fortalecimiento de la gobernanza en el marco de la  conservación y aprovechamiento sostenible de las zonas marinas, costeras e insulares adoptados</t>
  </si>
  <si>
    <t>434 Decretos expedidos</t>
  </si>
  <si>
    <t>3207183~434 Decretos expedidos</t>
  </si>
  <si>
    <t>435 Leyes adoptadas</t>
  </si>
  <si>
    <t>3207183~435 Leyes adoptadas</t>
  </si>
  <si>
    <t>436 Documentos normativos para el  mejoramiento de la calidad ambiental de los ecosistemas marino costeros y recursos acuáticos elaborados</t>
  </si>
  <si>
    <t>3207183~436 Documentos normativos para el  mejoramiento de la calidad ambiental de los ecosistemas marino costeros y recursos acuáticos elaborados</t>
  </si>
  <si>
    <t>437 Documentos de planeación realizados</t>
  </si>
  <si>
    <t>3207184~437 Documentos de planeación realizados</t>
  </si>
  <si>
    <t>438 Documentos de planeación para el ordenamiento y manejo de la unidad ambiental costera elaborados</t>
  </si>
  <si>
    <t>3207184~438 Documentos de planeación para el ordenamiento y manejo de la unidad ambiental costera elaborados</t>
  </si>
  <si>
    <t>439 Documentos con la fase de aprestamiento del plan de ordenamiento y manejo de la unidad ambiental costera elaborados</t>
  </si>
  <si>
    <t>3207184~439 Documentos con la fase de aprestamiento del plan de ordenamiento y manejo de la unidad ambiental costera elaborados</t>
  </si>
  <si>
    <t>440 Documentos con la fase diagnóstico y caracterización del plan de ordenamiento y manejo de la unidad ambiental costera elaborados</t>
  </si>
  <si>
    <t>3207184~440 Documentos con la fase diagnóstico y caracterización del plan de ordenamiento y manejo de la unidad ambiental costera elaborados</t>
  </si>
  <si>
    <t>441 Documentos con la fase de la zonificación del plan de ordenamiento y manejo de la unidad ambiental costera elaborados</t>
  </si>
  <si>
    <t>3207184~441 Documentos con la fase de la zonificación del plan de ordenamiento y manejo de la unidad ambiental costera elaborados</t>
  </si>
  <si>
    <t>442 Informe final de implementación</t>
  </si>
  <si>
    <t>3299219~442 Informe final de implementación</t>
  </si>
  <si>
    <t>443 Documentos de planeación para el manejo de recursos hidrobiológicos elaborados</t>
  </si>
  <si>
    <t>3207184~443 Documentos de planeación para el manejo de recursos hidrobiológicos elaborados</t>
  </si>
  <si>
    <t>444 Documentos con la fase de diagnóstico para el plan de manejo de recursos hidrobiológicos elaborados</t>
  </si>
  <si>
    <t>3207184~444 Documentos con la fase de diagnóstico para el plan de manejo de recursos hidrobiológicos elaborados</t>
  </si>
  <si>
    <t>445 Documentos con la fase de zonificación  para el plan de manejo de recursos hidrobiológicos elaborados</t>
  </si>
  <si>
    <t>3207184~445 Documentos con la fase de zonificación  para el plan de manejo de recursos hidrobiológicos elaborados</t>
  </si>
  <si>
    <t>446 Documentos con las acciones para el manejo de recursos hidrobiológicos  elaborados</t>
  </si>
  <si>
    <t>3207184~446 Documentos con las acciones para el manejo de recursos hidrobiológicos  elaborados</t>
  </si>
  <si>
    <t>447 Documentos de planeación para la protección de especies amenazadas formulados</t>
  </si>
  <si>
    <t>3207184~447 Documentos de planeación para la protección de especies amenazadas formulados</t>
  </si>
  <si>
    <t>448 Documentos de planeación para el manejo de la calidad del agua marina formulados</t>
  </si>
  <si>
    <t>3207184~448 Documentos de planeación para el manejo de la calidad del agua marina formulados</t>
  </si>
  <si>
    <t>449 Documentos de investigación realizados</t>
  </si>
  <si>
    <t>3207185~449 Documentos de investigación realizados</t>
  </si>
  <si>
    <t>450 Documentos de investigación de erosión costera realizados</t>
  </si>
  <si>
    <t>3207185~450 Documentos de investigación de erosión costera realizados</t>
  </si>
  <si>
    <t>451 Documentos de investigación de la dinámica litoral realizados</t>
  </si>
  <si>
    <t>3207185~451 Documentos de investigación de la dinámica litoral realizados</t>
  </si>
  <si>
    <t>452 Documentos de investigación de ecosistemas marinos y costeros realizados</t>
  </si>
  <si>
    <t>3207185~452 Documentos de investigación de ecosistemas marinos y costeros realizados</t>
  </si>
  <si>
    <t>453 Documentos de investigación de cambio climático y mares realizados</t>
  </si>
  <si>
    <t>3207185~453 Documentos de investigación de cambio climático y mares realizados</t>
  </si>
  <si>
    <t>454 Documentos de investigación sociales y económicos de las zonas marinas y costeras</t>
  </si>
  <si>
    <t>3207185~454 Documentos de investigación sociales y económicos de las zonas marinas y costeras</t>
  </si>
  <si>
    <t>455 Documentos de investigación de tecnologías marinas realizados</t>
  </si>
  <si>
    <t>3207185~455 Documentos de investigación de tecnologías marinas realizados</t>
  </si>
  <si>
    <t>456 Mapas de zonas marino costeras elaborados</t>
  </si>
  <si>
    <t>3207186~456 Mapas de zonas marino costeras elaborados</t>
  </si>
  <si>
    <t>457 Ecosistemas marino costeros en proceso de restauración</t>
  </si>
  <si>
    <t>3207187~457 Ecosistemas marino costeros en proceso de restauración</t>
  </si>
  <si>
    <t>458 Corales en proceso de restauración</t>
  </si>
  <si>
    <t>3207187~458 Corales en proceso de restauración</t>
  </si>
  <si>
    <t>459 Pastos marinos en proceso de restauración</t>
  </si>
  <si>
    <t>3207187~459 Pastos marinos en proceso de restauración</t>
  </si>
  <si>
    <t>460 Ecosistemas de importancia en mares y litorales en proceso de restauración</t>
  </si>
  <si>
    <t>3207187~460 Ecosistemas de importancia en mares y litorales en proceso de restauración</t>
  </si>
  <si>
    <t>461 Playas marinas en proceso de restauración</t>
  </si>
  <si>
    <t>3207187~461 Playas marinas en proceso de restauración</t>
  </si>
  <si>
    <t>462 Entidades asistidas para el ordenamiento ambiental de las zonas litorales</t>
  </si>
  <si>
    <t>3207188~462 Entidades asistidas para el ordenamiento ambiental de las zonas litorales</t>
  </si>
  <si>
    <t>463 Cadenas productivas generadas</t>
  </si>
  <si>
    <t>3207189~463 Cadenas productivas generadas</t>
  </si>
  <si>
    <t>464 Cadenas productivas fortalecidas</t>
  </si>
  <si>
    <t>3207189~464 Cadenas productivas fortalecidas</t>
  </si>
  <si>
    <t>465 Cadenas productivas certificadas</t>
  </si>
  <si>
    <t>3207189~465 Cadenas productivas certificadas</t>
  </si>
  <si>
    <t>466 Talleres realizados</t>
  </si>
  <si>
    <t>3207189~466 Talleres realizados</t>
  </si>
  <si>
    <t>467 Personas capacitadas</t>
  </si>
  <si>
    <t>3207189~467 Personas capacitadas</t>
  </si>
  <si>
    <t>468 Instrumentos de planeación para el control de especies invasoras y exóticas realizados</t>
  </si>
  <si>
    <t>3207190~468 Instrumentos de planeación para el control de especies invasoras y exóticas realizados</t>
  </si>
  <si>
    <t>469 Proyectos para el control de especies invasoras y exóticas formulados</t>
  </si>
  <si>
    <t>3207190~469 Proyectos para el control de especies invasoras y exóticas formulados</t>
  </si>
  <si>
    <t>470 Especies invasoras y exóticas controladas</t>
  </si>
  <si>
    <t>3207190~470 Especies invasoras y exóticas controladas</t>
  </si>
  <si>
    <t>471 Rellenos hidráulicos de arena</t>
  </si>
  <si>
    <t>3207191~471 Rellenos hidráulicos de arena</t>
  </si>
  <si>
    <t>472 Gaviones construidos</t>
  </si>
  <si>
    <t>3207192~472 Gaviones construidos</t>
  </si>
  <si>
    <t>473 Diques construidos</t>
  </si>
  <si>
    <t>3207193~473 Diques construidos</t>
  </si>
  <si>
    <t>474 Espolones construidos</t>
  </si>
  <si>
    <t>3207194~474 Espolones construidos</t>
  </si>
  <si>
    <t>475 Tajamares construidos</t>
  </si>
  <si>
    <t>3207195~475 Tajamares construidos</t>
  </si>
  <si>
    <t>476 Documentos de  gestión institucional para el manejo marino costero e insular colombiano elaborados</t>
  </si>
  <si>
    <t>3207196~476 Documentos de  gestión institucional para el manejo marino costero e insular colombiano elaborados</t>
  </si>
  <si>
    <t>477 Personas capacitadas</t>
  </si>
  <si>
    <t>3207197~477 Personas capacitadas</t>
  </si>
  <si>
    <t>478 Talleres realizados</t>
  </si>
  <si>
    <t>3207197~478 Talleres realizados</t>
  </si>
  <si>
    <t>479 Capacitaciones relizadas</t>
  </si>
  <si>
    <t>3207197~479 Capacitaciones relizadas</t>
  </si>
  <si>
    <t>480 Alianzas para el desarrollo de la política nacional ambiental y la participación en la gestión ambiental  suscritas</t>
  </si>
  <si>
    <t>3208198~480 Alianzas para el desarrollo de la política nacional ambiental y la participación en la gestión ambiental  suscritas</t>
  </si>
  <si>
    <t>481 Alianzas para el desarrollo de la política nacional ambiental y la participación en la gestión ambiental  implementadas</t>
  </si>
  <si>
    <t>3208198~481 Alianzas para el desarrollo de la política nacional ambiental y la participación en la gestión ambiental  implementadas</t>
  </si>
  <si>
    <t>482 Estímulos para la calidad de la educación ambiental entregados</t>
  </si>
  <si>
    <t>3208199~482 Estímulos para la calidad de la educación ambiental entregados</t>
  </si>
  <si>
    <t>483 Convenios de cooperación internacional de conocimientos en materia de Educación Ambiental y Participación suscritos</t>
  </si>
  <si>
    <t>3208200~483 Convenios de cooperación internacional de conocimientos en materia de Educación Ambiental y Participación suscritos</t>
  </si>
  <si>
    <t>484 Convenios de cooperación o intercambio  de conocimientos en materia de Educación Ambiental y Participación implementados</t>
  </si>
  <si>
    <t>3208200~484 Convenios de cooperación o intercambio  de conocimientos en materia de Educación Ambiental y Participación implementados</t>
  </si>
  <si>
    <t>485 Sistema de Gestión certificado</t>
  </si>
  <si>
    <t>3299219~485 Sistema de Gestión certificado</t>
  </si>
  <si>
    <t>486 Documentos de lineamientos técnicos para la internacionalización del programa nacional de educación ambiental y participación elaborados</t>
  </si>
  <si>
    <t>3208201~486 Documentos de lineamientos técnicos para la internacionalización del programa nacional de educación ambiental y participación elaborados</t>
  </si>
  <si>
    <t>487 Documentos de lineamientos técnicos para el desarrollo del programa nacional de educación ambiental y participación elaborados</t>
  </si>
  <si>
    <t>3208201~487 Documentos de lineamientos técnicos para el desarrollo del programa nacional de educación ambiental y participación elaborados</t>
  </si>
  <si>
    <t>488 Estrategias educativo ambientales y de participación implementadas</t>
  </si>
  <si>
    <t>3208202~488 Estrategias educativo ambientales y de participación implementadas</t>
  </si>
  <si>
    <t>489 Comités Técnicos Interinstitucionales de Educación Ambiental asistidos técnicamente</t>
  </si>
  <si>
    <t>3208202~489 Comités Técnicos Interinstitucionales de Educación Ambiental asistidos técnicamente</t>
  </si>
  <si>
    <t>490 Proyectos Ambientales Ciudadanos en Educación Ambiental implementados</t>
  </si>
  <si>
    <t>3208202~490 Proyectos Ambientales Ciudadanos en Educación Ambiental implementados</t>
  </si>
  <si>
    <t>491 Proyectos ambientales escolares asistidos  técnicamente</t>
  </si>
  <si>
    <t>3208202~491 Proyectos ambientales escolares asistidos  técnicamente</t>
  </si>
  <si>
    <t>492 Entidades del Sistema Nacional Ambiental  asistidas técnicamente</t>
  </si>
  <si>
    <t>3208202~492 Entidades del Sistema Nacional Ambiental  asistidas técnicamente</t>
  </si>
  <si>
    <t>493 Promotores ambientales capacitados</t>
  </si>
  <si>
    <t>3208202~493 Promotores ambientales capacitados</t>
  </si>
  <si>
    <t>494 Proyectos de etnoeducación apoyados</t>
  </si>
  <si>
    <t>3208203~494 Proyectos de etnoeducación apoyados</t>
  </si>
  <si>
    <t>495 Proyectos de protección y recuperación del conocimiento tradicional asociado a la biodiversidad</t>
  </si>
  <si>
    <t>3208203~495 Proyectos de protección y recuperación del conocimiento tradicional asociado a la biodiversidad</t>
  </si>
  <si>
    <t>496 Campañas de educación ambiental y participación implementadas</t>
  </si>
  <si>
    <t>3208204~496 Campañas de educación ambiental y participación implementadas</t>
  </si>
  <si>
    <t>497 Piezas de comunicación sobre educación ambiental y participación editadas</t>
  </si>
  <si>
    <t>3208204~497 Piezas de comunicación sobre educación ambiental y participación editadas</t>
  </si>
  <si>
    <t>498 Eventos de educación y participación realizados</t>
  </si>
  <si>
    <t>3208204~498 Eventos de educación y participación realizados</t>
  </si>
  <si>
    <t>499 Área construida</t>
  </si>
  <si>
    <t>3299205~499 Área construida</t>
  </si>
  <si>
    <t>500 Sedes construidas</t>
  </si>
  <si>
    <t>3299205~500 Sedes construidas</t>
  </si>
  <si>
    <t>501 Área construida</t>
  </si>
  <si>
    <t>3299206~501 Área construida</t>
  </si>
  <si>
    <t>502 Sedes ampliadas</t>
  </si>
  <si>
    <t>3299206~502 Sedes ampliadas</t>
  </si>
  <si>
    <t>503 Sedes adecuadas</t>
  </si>
  <si>
    <t>3299207~503 Sedes adecuadas</t>
  </si>
  <si>
    <t>504 Sedes modificadas</t>
  </si>
  <si>
    <t>3299208~504 Sedes modificadas</t>
  </si>
  <si>
    <t>505 Sedes restauradas</t>
  </si>
  <si>
    <t>3299209~505 Sedes restauradas</t>
  </si>
  <si>
    <t>506 Sedes con reforzamiento estructural</t>
  </si>
  <si>
    <t>3299210~506 Sedes con reforzamiento estructural</t>
  </si>
  <si>
    <t>507 Sedes adquiridas</t>
  </si>
  <si>
    <t>3299211~507 Sedes adquiridas</t>
  </si>
  <si>
    <t>508 Sedes mantenidas</t>
  </si>
  <si>
    <t>3299212~508 Sedes mantenidas</t>
  </si>
  <si>
    <t>509 Certificado de derechos de beneficio fiduciario</t>
  </si>
  <si>
    <t>3299213~509 Certificado de derechos de beneficio fiduciario</t>
  </si>
  <si>
    <t>510 Sede recibida y dotada</t>
  </si>
  <si>
    <t>3299213~510 Sede recibida y dotada</t>
  </si>
  <si>
    <t>511 Sede recibida</t>
  </si>
  <si>
    <t>3299213~511 Sede recibida</t>
  </si>
  <si>
    <t>512 Esquemas para el manejo y organización de documentos e información diseñados</t>
  </si>
  <si>
    <t>3299214~512 Esquemas para el manejo y organización de documentos e información diseñados</t>
  </si>
  <si>
    <t>513 Esquemas para el manejo y organización de documentos e información implementados</t>
  </si>
  <si>
    <t>3299214~513 Esquemas para el manejo y organización de documentos e información implementados</t>
  </si>
  <si>
    <t>514 Instrumentos archivísticos actualizados</t>
  </si>
  <si>
    <t>3299214~514 Instrumentos archivísticos actualizados</t>
  </si>
  <si>
    <t>515 Instrumentos archivísticos creados</t>
  </si>
  <si>
    <t>3299214~515 Instrumentos archivísticos creados</t>
  </si>
  <si>
    <t>516 Procesos implementados</t>
  </si>
  <si>
    <t>3299214~516 Procesos implementados</t>
  </si>
  <si>
    <t>517 Sistema de gestión documental implementado</t>
  </si>
  <si>
    <t>3299214~517 Sistema de gestión documental implementado</t>
  </si>
  <si>
    <t>518 Archivos gestionados</t>
  </si>
  <si>
    <t>3299214~518 Archivos gestionados</t>
  </si>
  <si>
    <t>519 Capacitaciones en gestion documental y archivo realizadas</t>
  </si>
  <si>
    <t>3299214~519 Capacitaciones en gestion documental y archivo realizadas</t>
  </si>
  <si>
    <t>520 Documentos archivados</t>
  </si>
  <si>
    <t>3299214~520 Documentos archivados</t>
  </si>
  <si>
    <t>521 Documentos conservados</t>
  </si>
  <si>
    <t>3299214~521 Documentos conservados</t>
  </si>
  <si>
    <t>522 Documentos consultados</t>
  </si>
  <si>
    <t>3299214~522 Documentos consultados</t>
  </si>
  <si>
    <t>523 Documentos custodiados</t>
  </si>
  <si>
    <t>3299214~523 Documentos custodiados</t>
  </si>
  <si>
    <t>524 Documentos digitalizados</t>
  </si>
  <si>
    <t>3299214~524 Documentos digitalizados</t>
  </si>
  <si>
    <t>525 Documentos históricos conservados</t>
  </si>
  <si>
    <t>3299214~525 Documentos históricos conservados</t>
  </si>
  <si>
    <t>526 Documentos inventariados</t>
  </si>
  <si>
    <t>3299214~526 Documentos inventariados</t>
  </si>
  <si>
    <t>527 Documentos tramitados</t>
  </si>
  <si>
    <t>3299214~527 Documentos tramitados</t>
  </si>
  <si>
    <t>528 Planes estratégicos elaborados</t>
  </si>
  <si>
    <t>3299215~528 Planes estratégicos elaborados</t>
  </si>
  <si>
    <t>529 Documentos de planeación con seguimiento realizado</t>
  </si>
  <si>
    <t>3299215~529 Documentos de planeación con seguimiento realizado</t>
  </si>
  <si>
    <t>530 Documentos de planeación realizados</t>
  </si>
  <si>
    <t>3299215~530 Documentos de planeación realizados</t>
  </si>
  <si>
    <t>531 Proyectos de ley elaborados</t>
  </si>
  <si>
    <t>3299216~531 Proyectos de ley elaborados</t>
  </si>
  <si>
    <t>532 Documentos normativos realizados</t>
  </si>
  <si>
    <t>3299216~532 Documentos normativos realizados</t>
  </si>
  <si>
    <t>533 Actos administrativos elaborados</t>
  </si>
  <si>
    <t>3299216~533 Actos administrativos elaborados</t>
  </si>
  <si>
    <t>534 Documentos de lineamientos técnicos realizados</t>
  </si>
  <si>
    <t>3299217~534 Documentos de lineamientos técnicos realizados</t>
  </si>
  <si>
    <t>535 Documentos de estrategias de posicionamiento y articulación interinstitucional implementados</t>
  </si>
  <si>
    <t>3299217~535 Documentos de estrategias de posicionamiento y articulación interinstitucional implementados</t>
  </si>
  <si>
    <t>536 Personas capacitadas</t>
  </si>
  <si>
    <t>3299218~536 Personas capacitadas</t>
  </si>
  <si>
    <t>537 Capacitaciones realizadas</t>
  </si>
  <si>
    <t>3299218~537 Capacitaciones realizadas</t>
  </si>
  <si>
    <t>538 Sistema de gestión implementado</t>
  </si>
  <si>
    <t>3299219~538 Sistema de gestión implementado</t>
  </si>
  <si>
    <t>539 Metodologías aplicadas</t>
  </si>
  <si>
    <t>3299219~539 Metodologías aplicadas</t>
  </si>
  <si>
    <t>540 Herramientas implementadas</t>
  </si>
  <si>
    <t>3299219~540 Herramientas implementadas</t>
  </si>
  <si>
    <t>541 Área construida</t>
  </si>
  <si>
    <t>3299220~541 Área construida</t>
  </si>
  <si>
    <t>542 Sede dotada</t>
  </si>
  <si>
    <t>3299220~542 Sede dotada</t>
  </si>
  <si>
    <t>543 Sede construida y dotada</t>
  </si>
  <si>
    <t>3299220~543 Sede construida y dotada</t>
  </si>
  <si>
    <t>544 Sistemas de información para la gestión administrativa actualizados</t>
  </si>
  <si>
    <t>3299221~544 Sistemas de información para la gestión administrativa actualizados</t>
  </si>
  <si>
    <t>545 Sistemas de información implementados</t>
  </si>
  <si>
    <t>3299222~545 Sistemas de información implementados</t>
  </si>
  <si>
    <t>546 Usuarios con soporte técnico</t>
  </si>
  <si>
    <t>3299222~546 Usuarios con soporte técnico</t>
  </si>
  <si>
    <t>547 Usuarios con soporte funcional</t>
  </si>
  <si>
    <t>3299222~547 Usuarios con soporte funcional</t>
  </si>
  <si>
    <t>548 Disponibilidad del servicio</t>
  </si>
  <si>
    <t>3299222~548 Disponibilidad del servicio</t>
  </si>
  <si>
    <t>549 Documentos para la planeación estratégica en TI</t>
  </si>
  <si>
    <t>3299223~549 Documentos para la planeación estratégica en TI</t>
  </si>
  <si>
    <t>550 Índice de capacidad en la prestación de servicios de tecnología</t>
  </si>
  <si>
    <t>3299224~550 Índice de capacidad en la prestación de servicios de tecnología</t>
  </si>
  <si>
    <t>No aplica</t>
  </si>
  <si>
    <t xml:space="preserve">PLAN DE ACCIÓN INSTITUCIONAL  2020-2023 “Protegiendo el Patrimonio Ambiental y más cerca al ciudadano” </t>
  </si>
  <si>
    <t>Proceso de Armonizacion entre PAI 2020-2023 y Pai 2024-2027</t>
  </si>
  <si>
    <t xml:space="preserve">PLAN DE ACCIÓN INSTITUCIONAL  2024-2027  </t>
  </si>
  <si>
    <t xml:space="preserve">PROGRAMAS DE INVERSIÓN PÚBLICA NACIONAL DEFINIDOS PARA EL SECTOR DE AMBIENTE Y DESARROLLO SOSTENIBLE
32 AMBIENTE Y DESARROLLO SOSTENIBLE </t>
  </si>
  <si>
    <t>HOMOLOGACION ENTRE PROYECTOS</t>
  </si>
  <si>
    <t>Proyecto 1.  Transferencia Técnica Ambiental para la preservación, restauración, uso y manejo sostenible del suelo.</t>
  </si>
  <si>
    <t>Homologables 1:1
Actividades 1 y 2 PAI 2024-2027</t>
  </si>
  <si>
    <t>Proyecto 1. Implementación de acciones para fortalecer el conocimiento en la Gestión sostenible del suelo.</t>
  </si>
  <si>
    <t xml:space="preserve"> Fortalecimiento del desempeño ambiental de los sectores productivos </t>
  </si>
  <si>
    <t xml:space="preserve">orientado a que los diferentes sectores económicos incorporen en sus procesos productivos la variable ambiental. </t>
  </si>
  <si>
    <t>Proyecto 2.  Recuperación de Suelos y Reconversión de Usos hacia Sistemas Sostenibles</t>
  </si>
  <si>
    <t>Se homologa 2:3</t>
  </si>
  <si>
    <t>2. Ejecutar las acciones de transferencia de tecnología consideradas en el plan operativo anual, necesarias para la Gestión Integral Ambiental del Suelo, en cumplimiento de la Política Nacional de Gestión Sostenible del Suelo.</t>
  </si>
  <si>
    <t>Proyecto 3.  Promoción de Sistemas Sostenibles de Producción.</t>
  </si>
  <si>
    <t>Se homologa 3:5 Actividades 3 a la 8 del PAI 2024-2027</t>
  </si>
  <si>
    <t>Proyecto 4.  Control y Seguimiento Ambiental al Uso y Aprovechamiento de los Recursos Naturales por parte de los Sectores Productivos.</t>
  </si>
  <si>
    <t>Se homologa 4:2
Se homologa 4:5 Actividades 1, 2, 3 PAI 2024-2027</t>
  </si>
  <si>
    <t>Proyecto 5.  Gestión de la Calidad del Aire y del Ruido Ambiental.</t>
  </si>
  <si>
    <t>Se homologa 5:6 Actividades 1 a la 8 del PAI 2024-2027</t>
  </si>
  <si>
    <t xml:space="preserve">Proyecto 2. Control, seguimiento y monitoreo al suelo del departamento del Quindío.     </t>
  </si>
  <si>
    <t>Proyecto 6.  Gestión integral de residuos sólidos y peligrosos</t>
  </si>
  <si>
    <t>Se homologa 6:6 Actividades 9 a la 13 PAI 2024-2027</t>
  </si>
  <si>
    <t>Proyecto 7.  Conocimiento, Planificación y Manejo de la Biodiversidad.</t>
  </si>
  <si>
    <t>Se homologa 7:7
Se homologa con las actividades 5 y 6 del proyecto 8 PAI 2024-2027</t>
  </si>
  <si>
    <t>Proyecto 8.  Planificación y Administración de las Áreas Naturales Protegidas y las Estrategias Complementarias de Conservación.</t>
  </si>
  <si>
    <t>Se homologa 8:8 Actividades 1 a 5 PAI 2024-2027</t>
  </si>
  <si>
    <t>Proyecto 9.  Planificación, Manejo y conservación de Ecosistemas Estratégicos.</t>
  </si>
  <si>
    <t>Se homologa 9:9</t>
  </si>
  <si>
    <t>Proyecto 10.  Administración, Monitoreo y Seguimiento a los Recursos Flora y Fauna.</t>
  </si>
  <si>
    <t>Se homologa 10:10</t>
  </si>
  <si>
    <t xml:space="preserve"> Ordenamiento Ambiental Territorial </t>
  </si>
  <si>
    <t xml:space="preserve">orientado a garantizar la sostenibilidad del crecimiento sectorial y del desarrollo territorial, por medio del fortalecimiento de los procesos de ordenamiento ambiental y la gobernanza del territorio. </t>
  </si>
  <si>
    <t>Proyecto 11.  Planificación y Manejo del Recurso Hídrico.</t>
  </si>
  <si>
    <t>Se homologa 11: 11</t>
  </si>
  <si>
    <t>Proyecto 12.  Monitoreo y Administración del Recurso Hídrico.</t>
  </si>
  <si>
    <t>Se homologa 12: 12</t>
  </si>
  <si>
    <t>Proyecto 13. Financiación de diseños y/u obras de descontaminación de aguas residuales</t>
  </si>
  <si>
    <t>Se homologa 13: 13 Actividad 2</t>
  </si>
  <si>
    <t>Proyecto 14.  Información y Conocimiento para la Gestión Ambiental.</t>
  </si>
  <si>
    <t>Se homologa 14: 4 Sólo con la actividad 5 PAI 2024-2027. 
Se homologa 14 actividad 7: 6 con la actividad 14
Se homologa 14:10 actividades 7 y 8 PAI 2024-2027
Se homologa 14 actividad 5 con 21 actividad 3 centro de documentación</t>
  </si>
  <si>
    <t>Proyecto 15.  Planificación Ambiental Territorial y Regional.</t>
  </si>
  <si>
    <t>Se homologa 15: 4
Se homologa 15 actividad 5 con 18 actividad 1 PAI 2024-2027</t>
  </si>
  <si>
    <t>Proyecto  16.  Actualización Cartográfica.</t>
  </si>
  <si>
    <t>Se homologa 16:1 Actividades 3 y 4 PAI 2024-2027</t>
  </si>
  <si>
    <t>Proyecto 17.  Conocimiento del Riesgo en el Departamento del Quindío.</t>
  </si>
  <si>
    <t>Se homologa 17: 14</t>
  </si>
  <si>
    <t>Proyecto  18.  Reducción del Riesgo y Manejo de Desastre en el Departamento del Quindío.</t>
  </si>
  <si>
    <t>Se homologa 18: 15</t>
  </si>
  <si>
    <t>Proyecto  19.  Ejecución Articulada del Plan Departamental de Adaptación y Mitigación al Cambio Climático.</t>
  </si>
  <si>
    <t>Se homologa 19: 16</t>
  </si>
  <si>
    <t>Proyecto 20.  Organización y Participación Social.</t>
  </si>
  <si>
    <t>Se homologa 20: 18 Activiades 2, 3 y 4 PAI 2024-2027
Se homologa 20:17 actividades 5 y 6)</t>
  </si>
  <si>
    <t>Proyecto  21.  Educación Cultura Ambiental.</t>
  </si>
  <si>
    <t>Se homologa 21: 17 (Excepto actividades 5 y 6)</t>
  </si>
  <si>
    <t>Proyecto  22.  Fortalecimiento del Banco de Programas y Proyecto de la Entidad.</t>
  </si>
  <si>
    <t>Se homologa 22: 23 Actividades 1, 2 y 3 PAI 2024-2027</t>
  </si>
  <si>
    <t>Proyecto 23.  Sistemas de Información y las Telecomunicaciones.</t>
  </si>
  <si>
    <t>Se homologa 23: 22</t>
  </si>
  <si>
    <t>Proyecto 24.  Operación y Mantenimiento del Sistema Institucional de Planeación y Gestión.</t>
  </si>
  <si>
    <t>Se homologa 24: 23 Actividades 4 a la 7
Se homologa 24: 24 (PIGA)</t>
  </si>
  <si>
    <t>Proyecto 25.  Fortalecimiento de la Gestión Administrativa de la Corporación.</t>
  </si>
  <si>
    <t>Se homologa 25:19
Se homologa 25:20
Se Homologa 25:21
Se homologa 25:23 Actividades 9 a la 13 PAI 2024-2027</t>
  </si>
  <si>
    <t>Proyecto 6. Implementación de la Gestión ambiental urbana y rural en el departamento del Quindío.</t>
  </si>
  <si>
    <t xml:space="preserve">Conservación de la biodiversidad y sus servicios ecosistémicos </t>
  </si>
  <si>
    <t xml:space="preserve">orientado a conservar y promover el uso sostenible de la biodiversidad y sus servicios ecosistémicos. </t>
  </si>
  <si>
    <t>Proyecto 11. Formulación y ejecución de instrumentos  para el manejo del recurso hídrico en el departamento del Quindío.</t>
  </si>
  <si>
    <t xml:space="preserve">Gestión integral del recurso hídrico </t>
  </si>
  <si>
    <t xml:space="preserve">orientado a mantener la oferta y la calidad del recurso hídrico, conservando y restaurando los ecosistemas responsables de la regulación hídrica en el país, reconociendo el agua como factor de productividad, competitividad y bienestar social. </t>
  </si>
  <si>
    <t>Proyecto 13. Aportes para la evaluación y  financiación de proyectos de inversión para descontaminación hídrica.</t>
  </si>
  <si>
    <t xml:space="preserve"> Gestión del cambio climático para un desarrollo bajo en carbono y resiliente al clima </t>
  </si>
  <si>
    <t xml:space="preserve">orientado a llevar a cabo la mitigación de Gases de Efecto Invernadero y adaptación al cambio climático. </t>
  </si>
  <si>
    <t xml:space="preserve"> Educación Ambiental </t>
  </si>
  <si>
    <t xml:space="preserve">orientado a la articulación de los actores sociales, institucionales y sectoriales, que conforman el Sistema Nacional Ambiental (SINA) para la formación de una ciudadanía responsable, en donde la gobernanza ambiental se incorpore como eje central de las apuestas de desarrollo sostenible en Colombia. </t>
  </si>
  <si>
    <t xml:space="preserve">Proyecto 18. Implementación de la promoción y apoyo a espacios de participación para la gobernanza ambiental en el departamento del Quindío. </t>
  </si>
  <si>
    <t>3. Realizar encuentros territoriales como   estrategia de divulgación sobre la gestión ambiental institucional “Protegiendo el Futuro”.</t>
  </si>
  <si>
    <t>4. Implementar acciones tendientes al cumplimiento del Acuerdo de Escazú, definidas en el plan operativo anual</t>
  </si>
  <si>
    <t xml:space="preserve"> Fortalecimiento de la Gestión y Dirección del Sector Ambiente y Desarrollo Sostenible </t>
  </si>
  <si>
    <t xml:space="preserve">orientado al apoyo y fortalecimiento de la gestión del sector, en los procesos gerenciales, administrativos, y de generación de capacidades en el talento humano. </t>
  </si>
  <si>
    <t xml:space="preserve">Proyecto 20. Mejoramiento y potencialización del talento humano de la Corporación Autónoma Regional del Quindío. </t>
  </si>
  <si>
    <t xml:space="preserve">Proyecto 21. Mejoramiento del servicio y atención al ciudadano en la Corporación Autónoma Regional del Quindío.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</si>
</sst>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 #,##0_ ;_ * \-#,##0_ ;_ * &quot;-&quot;??_ ;_ @_ "/>
    <numFmt numFmtId="166" formatCode="0.0%"/>
    <numFmt numFmtId="167" formatCode="#,##0.0"/>
  </numFmts>
  <fonts count="54">
    <font>
      <sz val="11"/>
      <color theme="1"/>
      <name val="Calibri"/>
      <family val="2"/>
      <scheme val="minor"/>
    </font>
    <font>
      <sz val="11"/>
      <color theme="1"/>
      <name val="Calibri"/>
      <family val="2"/>
      <scheme val="minor"/>
    </font>
    <font>
      <sz val="10"/>
      <color theme="1"/>
      <name val="Arial Narrow"/>
      <family val="2"/>
    </font>
    <font>
      <b/>
      <sz val="10"/>
      <name val="Arial Narrow"/>
      <family val="2"/>
    </font>
    <font>
      <b/>
      <sz val="10"/>
      <color indexed="8"/>
      <name val="Arial Narrow"/>
      <family val="2"/>
    </font>
    <font>
      <sz val="10"/>
      <name val="Arial Narrow"/>
      <family val="2"/>
    </font>
    <font>
      <b/>
      <sz val="14"/>
      <name val="Arial Narrow"/>
      <family val="2"/>
    </font>
    <font>
      <b/>
      <sz val="12"/>
      <name val="Arial Narrow"/>
      <family val="2"/>
    </font>
    <font>
      <b/>
      <sz val="10"/>
      <color theme="1"/>
      <name val="Arial Narrow"/>
      <family val="2"/>
    </font>
    <font>
      <b/>
      <sz val="10"/>
      <color indexed="8"/>
      <name val="Calibri"/>
      <family val="2"/>
    </font>
    <font>
      <sz val="11"/>
      <color theme="0"/>
      <name val="Calibri"/>
      <family val="2"/>
      <scheme val="minor"/>
    </font>
    <font>
      <b/>
      <sz val="14"/>
      <color indexed="8"/>
      <name val="Arial Narrow"/>
      <family val="2"/>
    </font>
    <font>
      <b/>
      <sz val="11"/>
      <name val="Arial"/>
      <family val="2"/>
    </font>
    <font>
      <b/>
      <sz val="10"/>
      <name val="Arial"/>
      <family val="2"/>
    </font>
    <font>
      <b/>
      <sz val="9"/>
      <name val="Univers"/>
      <family val="2"/>
    </font>
    <font>
      <b/>
      <sz val="8"/>
      <name val="Univers"/>
      <family val="2"/>
    </font>
    <font>
      <sz val="8"/>
      <name val="Arial"/>
      <family val="2"/>
    </font>
    <font>
      <b/>
      <sz val="11"/>
      <color indexed="8"/>
      <name val="Calibri"/>
      <family val="2"/>
    </font>
    <font>
      <sz val="11"/>
      <name val="Arial"/>
      <family val="2"/>
    </font>
    <font>
      <b/>
      <sz val="14"/>
      <color theme="1"/>
      <name val="Arial Narrow"/>
      <family val="2"/>
    </font>
    <font>
      <b/>
      <i/>
      <sz val="11"/>
      <color theme="1"/>
      <name val="Calibri"/>
      <family val="2"/>
      <scheme val="minor"/>
    </font>
    <font>
      <sz val="8"/>
      <color theme="1"/>
      <name val="Arial"/>
      <family val="2"/>
    </font>
    <font>
      <sz val="8"/>
      <color theme="1"/>
      <name val="Tahoma"/>
      <family val="2"/>
    </font>
    <font>
      <sz val="9"/>
      <name val="Arial"/>
      <family val="2"/>
    </font>
    <font>
      <b/>
      <i/>
      <sz val="10"/>
      <color theme="1"/>
      <name val="Arial Narrow"/>
      <family val="2"/>
    </font>
    <font>
      <b/>
      <i/>
      <sz val="12"/>
      <color theme="1"/>
      <name val="Arial Narrow"/>
      <family val="2"/>
    </font>
    <font>
      <sz val="8"/>
      <color theme="1"/>
      <name val="Arial Narrow"/>
      <family val="2"/>
    </font>
    <font>
      <sz val="9"/>
      <color theme="1"/>
      <name val="Calibri"/>
      <family val="2"/>
    </font>
    <font>
      <sz val="11"/>
      <color theme="1"/>
      <name val="Calibri"/>
      <family val="2"/>
    </font>
    <font>
      <sz val="10"/>
      <color theme="1"/>
      <name val="Calibri"/>
      <family val="2"/>
    </font>
    <font>
      <sz val="10"/>
      <color rgb="FF000000"/>
      <name val="Calibri"/>
      <family val="2"/>
    </font>
    <font>
      <b/>
      <sz val="11"/>
      <color theme="1"/>
      <name val="Calibri"/>
      <family val="2"/>
    </font>
    <font>
      <sz val="9"/>
      <color theme="1"/>
      <name val="Tahoma"/>
      <family val="2"/>
    </font>
    <font>
      <sz val="9"/>
      <color rgb="FF000000"/>
      <name val="Tahoma"/>
      <family val="2"/>
    </font>
    <font>
      <sz val="9"/>
      <color theme="1"/>
      <name val="Calibri"/>
      <family val="2"/>
      <scheme val="minor"/>
    </font>
    <font>
      <b/>
      <sz val="9"/>
      <color rgb="FF000000"/>
      <name val="Tahoma"/>
      <family val="2"/>
    </font>
    <font>
      <sz val="14"/>
      <color theme="1"/>
      <name val="Calibri"/>
      <family val="2"/>
      <scheme val="minor"/>
    </font>
    <font>
      <b/>
      <sz val="9"/>
      <color rgb="FF000000"/>
      <name val="Arial"/>
      <family val="2"/>
    </font>
    <font>
      <sz val="11"/>
      <name val="Calibri"/>
      <family val="2"/>
      <scheme val="minor"/>
    </font>
    <font>
      <sz val="11"/>
      <color rgb="FF000000"/>
      <name val="Calibri"/>
      <family val="2"/>
      <scheme val="minor"/>
    </font>
    <font>
      <b/>
      <sz val="14"/>
      <color theme="1"/>
      <name val="Calibri"/>
      <family val="2"/>
    </font>
    <font>
      <b/>
      <sz val="11"/>
      <name val="Calibri"/>
      <family val="2"/>
    </font>
    <font>
      <sz val="12"/>
      <color theme="1"/>
      <name val="Calibri"/>
      <family val="2"/>
      <scheme val="minor"/>
    </font>
    <font>
      <u/>
      <sz val="12"/>
      <color theme="1"/>
      <name val="Calibri"/>
      <family val="2"/>
      <scheme val="minor"/>
    </font>
    <font>
      <b/>
      <sz val="11"/>
      <color theme="1"/>
      <name val="Calibri"/>
      <family val="2"/>
      <scheme val="minor"/>
    </font>
    <font>
      <b/>
      <sz val="11"/>
      <color rgb="FF000000"/>
      <name val="Calibri"/>
      <family val="2"/>
      <scheme val="minor"/>
    </font>
    <font>
      <b/>
      <sz val="11"/>
      <name val="Calibri"/>
      <family val="2"/>
      <scheme val="minor"/>
    </font>
    <font>
      <b/>
      <i/>
      <sz val="12"/>
      <color theme="1"/>
      <name val="Calibri"/>
      <family val="2"/>
      <scheme val="minor"/>
    </font>
    <font>
      <sz val="8"/>
      <color rgb="FF000000"/>
      <name val="Arial"/>
      <family val="2"/>
    </font>
    <font>
      <u/>
      <sz val="8"/>
      <color theme="1"/>
      <name val="Arial"/>
      <family val="2"/>
    </font>
    <font>
      <sz val="9"/>
      <color rgb="FF000000"/>
      <name val="Arial"/>
      <family val="2"/>
    </font>
    <font>
      <sz val="9"/>
      <color theme="1"/>
      <name val="Arial"/>
      <family val="2"/>
    </font>
    <font>
      <sz val="9"/>
      <name val="Tahoma"/>
      <family val="2"/>
    </font>
    <font>
      <b/>
      <sz val="9"/>
      <color theme="1"/>
      <name val="Tahoma"/>
      <family val="2"/>
    </font>
  </fonts>
  <fills count="51">
    <fill>
      <patternFill patternType="none"/>
    </fill>
    <fill>
      <patternFill patternType="gray125"/>
    </fill>
    <fill>
      <patternFill patternType="solid">
        <fgColor indexed="11"/>
        <bgColor indexed="64"/>
      </patternFill>
    </fill>
    <fill>
      <patternFill patternType="solid">
        <fgColor indexed="4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FF99FF"/>
        <bgColor indexed="64"/>
      </patternFill>
    </fill>
    <fill>
      <patternFill patternType="solid">
        <fgColor rgb="FFFF7C80"/>
        <bgColor indexed="64"/>
      </patternFill>
    </fill>
    <fill>
      <patternFill patternType="solid">
        <fgColor rgb="FF9999FF"/>
        <bgColor indexed="64"/>
      </patternFill>
    </fill>
    <fill>
      <patternFill patternType="solid">
        <fgColor rgb="FF00CC66"/>
        <bgColor indexed="64"/>
      </patternFill>
    </fill>
    <fill>
      <patternFill patternType="solid">
        <fgColor rgb="FFCCCC00"/>
        <bgColor indexed="64"/>
      </patternFill>
    </fill>
    <fill>
      <patternFill patternType="solid">
        <fgColor theme="4" tint="0.39997558519241921"/>
        <bgColor indexed="65"/>
      </patternFill>
    </fill>
    <fill>
      <patternFill patternType="solid">
        <fgColor indexed="22"/>
        <bgColor indexed="64"/>
      </patternFill>
    </fill>
    <fill>
      <patternFill patternType="solid">
        <fgColor theme="0"/>
        <bgColor indexed="64"/>
      </patternFill>
    </fill>
    <fill>
      <patternFill patternType="solid">
        <fgColor rgb="FF7030A0"/>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FF0000"/>
        <bgColor indexed="64"/>
      </patternFill>
    </fill>
    <fill>
      <patternFill patternType="solid">
        <fgColor theme="4" tint="-0.499984740745262"/>
        <bgColor indexed="64"/>
      </patternFill>
    </fill>
    <fill>
      <patternFill patternType="solid">
        <fgColor rgb="FF00B050"/>
        <bgColor indexed="64"/>
      </patternFill>
    </fill>
    <fill>
      <patternFill patternType="solid">
        <fgColor rgb="FFFF9999"/>
        <bgColor indexed="64"/>
      </patternFill>
    </fill>
    <fill>
      <patternFill patternType="solid">
        <fgColor rgb="FFCCFFCC"/>
        <bgColor indexed="64"/>
      </patternFill>
    </fill>
    <fill>
      <patternFill patternType="solid">
        <fgColor rgb="FF00FF00"/>
        <bgColor indexed="64"/>
      </patternFill>
    </fill>
    <fill>
      <patternFill patternType="solid">
        <fgColor rgb="FFFF3399"/>
        <bgColor indexed="64"/>
      </patternFill>
    </fill>
    <fill>
      <patternFill patternType="solid">
        <fgColor theme="5"/>
        <bgColor indexed="64"/>
      </patternFill>
    </fill>
    <fill>
      <patternFill patternType="solid">
        <fgColor theme="9" tint="-0.499984740745262"/>
        <bgColor indexed="64"/>
      </patternFill>
    </fill>
    <fill>
      <patternFill patternType="solid">
        <fgColor rgb="FF00FFFF"/>
        <bgColor indexed="64"/>
      </patternFill>
    </fill>
    <fill>
      <patternFill patternType="solid">
        <fgColor theme="9" tint="-0.249977111117893"/>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0" fillId="14" borderId="0" applyNumberFormat="0" applyBorder="0" applyAlignment="0" applyProtection="0"/>
    <xf numFmtId="0" fontId="1" fillId="0" borderId="0"/>
    <xf numFmtId="0" fontId="1" fillId="0" borderId="0"/>
    <xf numFmtId="43" fontId="1" fillId="0" borderId="0" applyFont="0" applyFill="0" applyBorder="0" applyAlignment="0" applyProtection="0"/>
  </cellStyleXfs>
  <cellXfs count="808">
    <xf numFmtId="0" fontId="0" fillId="0" borderId="0" xfId="0"/>
    <xf numFmtId="0" fontId="2" fillId="0" borderId="0" xfId="0" applyFont="1"/>
    <xf numFmtId="0" fontId="5" fillId="0" borderId="0" xfId="0" applyFont="1" applyAlignment="1">
      <alignment vertical="center" wrapText="1"/>
    </xf>
    <xf numFmtId="0" fontId="2" fillId="0" borderId="1" xfId="0" applyFont="1" applyBorder="1"/>
    <xf numFmtId="10" fontId="2" fillId="0" borderId="1" xfId="2" applyNumberFormat="1" applyFont="1" applyBorder="1"/>
    <xf numFmtId="9" fontId="2" fillId="0" borderId="1" xfId="2" applyFont="1" applyBorder="1"/>
    <xf numFmtId="164" fontId="2" fillId="0" borderId="1" xfId="1" applyFont="1" applyBorder="1"/>
    <xf numFmtId="0" fontId="2" fillId="0" borderId="28" xfId="0" applyFont="1" applyBorder="1"/>
    <xf numFmtId="10" fontId="2" fillId="0" borderId="39" xfId="2" applyNumberFormat="1" applyFont="1" applyBorder="1"/>
    <xf numFmtId="0" fontId="13" fillId="0" borderId="0" xfId="0" applyFont="1" applyAlignment="1">
      <alignment horizontal="center"/>
    </xf>
    <xf numFmtId="165" fontId="16" fillId="0" borderId="1" xfId="1" applyNumberFormat="1" applyFont="1" applyFill="1" applyBorder="1" applyAlignment="1" applyProtection="1">
      <alignment vertical="center" wrapText="1"/>
      <protection locked="0"/>
    </xf>
    <xf numFmtId="165" fontId="16" fillId="0" borderId="46" xfId="1" applyNumberFormat="1" applyFont="1" applyFill="1" applyBorder="1" applyAlignment="1" applyProtection="1">
      <alignment vertical="center" wrapText="1"/>
      <protection locked="0"/>
    </xf>
    <xf numFmtId="165" fontId="16" fillId="0" borderId="0" xfId="1" applyNumberFormat="1" applyFont="1" applyFill="1" applyBorder="1" applyAlignment="1" applyProtection="1">
      <alignment vertical="center" wrapText="1"/>
      <protection locked="0"/>
    </xf>
    <xf numFmtId="165" fontId="16" fillId="0" borderId="47" xfId="1" applyNumberFormat="1" applyFont="1" applyFill="1" applyBorder="1" applyAlignment="1" applyProtection="1">
      <alignment vertical="center" wrapText="1"/>
      <protection locked="0"/>
    </xf>
    <xf numFmtId="165" fontId="16" fillId="0" borderId="48" xfId="1" applyNumberFormat="1" applyFont="1" applyFill="1" applyBorder="1" applyAlignment="1" applyProtection="1">
      <alignment vertical="center" wrapText="1"/>
      <protection locked="0"/>
    </xf>
    <xf numFmtId="0" fontId="17" fillId="0" borderId="24" xfId="0" applyFont="1" applyBorder="1" applyAlignment="1">
      <alignment horizontal="center" vertical="center" wrapText="1"/>
    </xf>
    <xf numFmtId="9" fontId="0" fillId="0" borderId="0" xfId="0" applyNumberFormat="1"/>
    <xf numFmtId="165" fontId="15" fillId="15" borderId="51" xfId="1" applyNumberFormat="1" applyFont="1" applyFill="1" applyBorder="1" applyAlignment="1" applyProtection="1">
      <alignment horizontal="center" vertical="center" wrapText="1"/>
    </xf>
    <xf numFmtId="165" fontId="15" fillId="15" borderId="50" xfId="1" applyNumberFormat="1" applyFont="1" applyFill="1" applyBorder="1" applyAlignment="1" applyProtection="1">
      <alignment horizontal="center" vertical="center" wrapText="1"/>
    </xf>
    <xf numFmtId="165" fontId="15" fillId="15" borderId="52" xfId="1" applyNumberFormat="1" applyFont="1" applyFill="1" applyBorder="1" applyAlignment="1" applyProtection="1">
      <alignment horizontal="center" vertical="center" wrapText="1"/>
    </xf>
    <xf numFmtId="165" fontId="16" fillId="0" borderId="12" xfId="1" applyNumberFormat="1" applyFont="1" applyFill="1" applyBorder="1" applyAlignment="1" applyProtection="1">
      <alignment vertical="center" wrapText="1"/>
      <protection locked="0"/>
    </xf>
    <xf numFmtId="165" fontId="16" fillId="0" borderId="5" xfId="1" applyNumberFormat="1" applyFont="1" applyFill="1" applyBorder="1" applyAlignment="1" applyProtection="1">
      <alignment vertical="center" wrapText="1"/>
      <protection locked="0"/>
    </xf>
    <xf numFmtId="165" fontId="16" fillId="0" borderId="4" xfId="1" applyNumberFormat="1" applyFont="1" applyFill="1" applyBorder="1" applyAlignment="1" applyProtection="1">
      <alignment vertical="center" wrapText="1"/>
      <protection locked="0"/>
    </xf>
    <xf numFmtId="0" fontId="0" fillId="0" borderId="1" xfId="0" applyBorder="1"/>
    <xf numFmtId="0" fontId="18" fillId="0" borderId="0" xfId="0" applyFont="1"/>
    <xf numFmtId="0" fontId="12" fillId="16" borderId="1" xfId="3" applyFont="1" applyFill="1" applyBorder="1" applyAlignment="1">
      <alignment horizontal="center" vertical="center" wrapText="1"/>
    </xf>
    <xf numFmtId="0" fontId="18" fillId="0" borderId="1" xfId="0" applyFont="1" applyBorder="1" applyAlignment="1">
      <alignment horizontal="left" vertical="center"/>
    </xf>
    <xf numFmtId="0" fontId="18" fillId="0" borderId="1" xfId="0" applyFont="1" applyBorder="1" applyAlignment="1">
      <alignment horizontal="center" vertical="center"/>
    </xf>
    <xf numFmtId="165" fontId="16" fillId="0" borderId="3" xfId="1" applyNumberFormat="1" applyFont="1" applyFill="1" applyBorder="1" applyAlignment="1" applyProtection="1">
      <alignment vertical="center" wrapText="1"/>
      <protection locked="0"/>
    </xf>
    <xf numFmtId="165" fontId="16" fillId="0" borderId="6" xfId="1" applyNumberFormat="1" applyFont="1" applyFill="1" applyBorder="1" applyAlignment="1" applyProtection="1">
      <alignment vertical="center" wrapText="1"/>
      <protection locked="0"/>
    </xf>
    <xf numFmtId="165" fontId="15" fillId="15" borderId="37" xfId="1" applyNumberFormat="1" applyFont="1" applyFill="1" applyBorder="1" applyAlignment="1" applyProtection="1">
      <alignment horizontal="center" vertical="center" wrapText="1"/>
    </xf>
    <xf numFmtId="165" fontId="15" fillId="15" borderId="20" xfId="1" applyNumberFormat="1" applyFont="1" applyFill="1" applyBorder="1" applyAlignment="1" applyProtection="1">
      <alignment horizontal="center" vertical="center" wrapText="1"/>
    </xf>
    <xf numFmtId="165" fontId="15" fillId="15" borderId="43" xfId="1" applyNumberFormat="1" applyFont="1" applyFill="1" applyBorder="1" applyAlignment="1" applyProtection="1">
      <alignment horizontal="center" vertical="center" wrapText="1"/>
    </xf>
    <xf numFmtId="165" fontId="15" fillId="15" borderId="45" xfId="1" applyNumberFormat="1" applyFont="1" applyFill="1" applyBorder="1" applyAlignment="1" applyProtection="1">
      <alignment horizontal="center" vertical="center" wrapText="1"/>
    </xf>
    <xf numFmtId="0" fontId="2" fillId="0" borderId="4" xfId="0" applyFont="1" applyBorder="1"/>
    <xf numFmtId="0" fontId="2" fillId="0" borderId="36" xfId="0" applyFont="1" applyBorder="1"/>
    <xf numFmtId="0" fontId="2" fillId="0" borderId="39" xfId="0" applyFont="1" applyBorder="1"/>
    <xf numFmtId="9" fontId="2" fillId="0" borderId="39" xfId="2" applyFont="1" applyBorder="1"/>
    <xf numFmtId="1" fontId="3" fillId="4" borderId="37" xfId="0" applyNumberFormat="1" applyFont="1" applyFill="1" applyBorder="1" applyAlignment="1" applyProtection="1">
      <alignment horizontal="center" vertical="center" wrapText="1"/>
      <protection locked="0"/>
    </xf>
    <xf numFmtId="2" fontId="2" fillId="17" borderId="34" xfId="0" applyNumberFormat="1" applyFont="1" applyFill="1" applyBorder="1"/>
    <xf numFmtId="0" fontId="2" fillId="17" borderId="13" xfId="0" applyFont="1" applyFill="1" applyBorder="1"/>
    <xf numFmtId="0" fontId="2" fillId="17" borderId="18" xfId="0" applyFont="1" applyFill="1" applyBorder="1"/>
    <xf numFmtId="0" fontId="2" fillId="17" borderId="39" xfId="0" applyFont="1" applyFill="1" applyBorder="1"/>
    <xf numFmtId="0" fontId="2" fillId="17" borderId="1" xfId="0" applyFont="1" applyFill="1" applyBorder="1"/>
    <xf numFmtId="0" fontId="2" fillId="17" borderId="19" xfId="0" applyFont="1" applyFill="1" applyBorder="1"/>
    <xf numFmtId="0" fontId="2" fillId="17" borderId="36" xfId="0" applyFont="1" applyFill="1" applyBorder="1"/>
    <xf numFmtId="10" fontId="2" fillId="17" borderId="1" xfId="2" applyNumberFormat="1" applyFont="1" applyFill="1" applyBorder="1"/>
    <xf numFmtId="10" fontId="2" fillId="17" borderId="39" xfId="2" applyNumberFormat="1" applyFont="1" applyFill="1" applyBorder="1"/>
    <xf numFmtId="164" fontId="2" fillId="17" borderId="1" xfId="1" applyFont="1" applyFill="1" applyBorder="1"/>
    <xf numFmtId="0" fontId="2" fillId="18" borderId="36" xfId="0" applyFont="1" applyFill="1" applyBorder="1"/>
    <xf numFmtId="0" fontId="2" fillId="18" borderId="39" xfId="0" applyFont="1" applyFill="1" applyBorder="1"/>
    <xf numFmtId="0" fontId="2" fillId="18" borderId="1" xfId="0" applyFont="1" applyFill="1" applyBorder="1"/>
    <xf numFmtId="0" fontId="2" fillId="18" borderId="19" xfId="0" applyFont="1" applyFill="1" applyBorder="1"/>
    <xf numFmtId="9" fontId="2" fillId="18" borderId="39" xfId="2" applyFont="1" applyFill="1" applyBorder="1"/>
    <xf numFmtId="9" fontId="2" fillId="18" borderId="1" xfId="2" applyFont="1" applyFill="1" applyBorder="1"/>
    <xf numFmtId="10" fontId="2" fillId="18" borderId="1" xfId="2" applyNumberFormat="1" applyFont="1" applyFill="1" applyBorder="1"/>
    <xf numFmtId="10" fontId="2" fillId="18" borderId="39" xfId="2" applyNumberFormat="1" applyFont="1" applyFill="1" applyBorder="1"/>
    <xf numFmtId="164" fontId="2" fillId="18" borderId="1" xfId="1" applyFont="1" applyFill="1" applyBorder="1"/>
    <xf numFmtId="0" fontId="2" fillId="19" borderId="36" xfId="0" applyFont="1" applyFill="1" applyBorder="1"/>
    <xf numFmtId="0" fontId="2" fillId="19" borderId="39" xfId="0" applyFont="1" applyFill="1" applyBorder="1"/>
    <xf numFmtId="0" fontId="2" fillId="19" borderId="1" xfId="0" applyFont="1" applyFill="1" applyBorder="1"/>
    <xf numFmtId="0" fontId="2" fillId="19" borderId="19" xfId="0" applyFont="1" applyFill="1" applyBorder="1"/>
    <xf numFmtId="9" fontId="2" fillId="19" borderId="39" xfId="2" applyFont="1" applyFill="1" applyBorder="1"/>
    <xf numFmtId="9" fontId="2" fillId="19" borderId="1" xfId="2" applyFont="1" applyFill="1" applyBorder="1"/>
    <xf numFmtId="10" fontId="2" fillId="19" borderId="1" xfId="2" applyNumberFormat="1" applyFont="1" applyFill="1" applyBorder="1"/>
    <xf numFmtId="10" fontId="2" fillId="19" borderId="39" xfId="2" applyNumberFormat="1" applyFont="1" applyFill="1" applyBorder="1"/>
    <xf numFmtId="164" fontId="2" fillId="19" borderId="1" xfId="1" applyFont="1" applyFill="1" applyBorder="1"/>
    <xf numFmtId="0" fontId="2" fillId="20" borderId="39" xfId="0" applyFont="1" applyFill="1" applyBorder="1"/>
    <xf numFmtId="0" fontId="2" fillId="20" borderId="1" xfId="0" applyFont="1" applyFill="1" applyBorder="1"/>
    <xf numFmtId="0" fontId="2" fillId="20" borderId="19" xfId="0" applyFont="1" applyFill="1" applyBorder="1"/>
    <xf numFmtId="0" fontId="2" fillId="20" borderId="36" xfId="0" applyFont="1" applyFill="1" applyBorder="1"/>
    <xf numFmtId="9" fontId="2" fillId="20" borderId="39" xfId="0" applyNumberFormat="1" applyFont="1" applyFill="1" applyBorder="1"/>
    <xf numFmtId="9" fontId="2" fillId="20" borderId="1" xfId="0" applyNumberFormat="1" applyFont="1" applyFill="1" applyBorder="1"/>
    <xf numFmtId="10" fontId="2" fillId="20" borderId="1" xfId="2" applyNumberFormat="1" applyFont="1" applyFill="1" applyBorder="1"/>
    <xf numFmtId="10" fontId="2" fillId="20" borderId="39" xfId="2" applyNumberFormat="1" applyFont="1" applyFill="1" applyBorder="1"/>
    <xf numFmtId="164" fontId="2" fillId="20" borderId="1" xfId="1" applyFont="1" applyFill="1" applyBorder="1"/>
    <xf numFmtId="0" fontId="5" fillId="0" borderId="0" xfId="0" applyFont="1" applyAlignment="1">
      <alignment vertical="center"/>
    </xf>
    <xf numFmtId="0" fontId="3" fillId="0" borderId="0" xfId="0" applyFont="1" applyAlignment="1" applyProtection="1">
      <alignment horizontal="center" vertical="center"/>
      <protection locked="0"/>
    </xf>
    <xf numFmtId="0" fontId="3" fillId="0" borderId="0" xfId="0" applyFont="1" applyProtection="1">
      <protection locked="0"/>
    </xf>
    <xf numFmtId="9" fontId="2" fillId="18" borderId="4" xfId="2" applyFont="1" applyFill="1" applyBorder="1"/>
    <xf numFmtId="9" fontId="2" fillId="19" borderId="4" xfId="2" applyFont="1" applyFill="1" applyBorder="1"/>
    <xf numFmtId="9" fontId="2" fillId="20" borderId="4" xfId="0" applyNumberFormat="1" applyFont="1" applyFill="1" applyBorder="1"/>
    <xf numFmtId="9" fontId="2" fillId="0" borderId="4" xfId="2" applyFont="1" applyBorder="1"/>
    <xf numFmtId="0" fontId="3" fillId="5" borderId="43" xfId="0" applyFont="1" applyFill="1" applyBorder="1" applyAlignment="1" applyProtection="1">
      <alignment horizontal="center" vertical="center" wrapText="1"/>
      <protection locked="0"/>
    </xf>
    <xf numFmtId="0" fontId="3" fillId="5" borderId="43" xfId="0" applyFont="1" applyFill="1" applyBorder="1" applyAlignment="1">
      <alignment horizontal="center" vertical="center" wrapText="1"/>
    </xf>
    <xf numFmtId="0" fontId="3" fillId="8" borderId="43" xfId="0" applyFont="1" applyFill="1" applyBorder="1" applyAlignment="1" applyProtection="1">
      <alignment horizontal="center" vertical="center" wrapText="1"/>
      <protection locked="0"/>
    </xf>
    <xf numFmtId="0" fontId="3" fillId="8" borderId="43" xfId="0" applyFont="1" applyFill="1" applyBorder="1" applyAlignment="1">
      <alignment horizontal="center" vertical="center" wrapText="1"/>
    </xf>
    <xf numFmtId="10" fontId="3" fillId="8" borderId="43" xfId="2" applyNumberFormat="1" applyFont="1" applyFill="1" applyBorder="1" applyAlignment="1" applyProtection="1">
      <alignment horizontal="center" vertical="center" wrapText="1"/>
    </xf>
    <xf numFmtId="0" fontId="3" fillId="6" borderId="43" xfId="0" applyFont="1" applyFill="1" applyBorder="1" applyAlignment="1" applyProtection="1">
      <alignment horizontal="center" vertical="center" wrapText="1"/>
      <protection locked="0"/>
    </xf>
    <xf numFmtId="1" fontId="3" fillId="7" borderId="43" xfId="0" applyNumberFormat="1" applyFont="1" applyFill="1" applyBorder="1" applyAlignment="1">
      <alignment horizontal="center" vertical="center" wrapText="1"/>
    </xf>
    <xf numFmtId="10" fontId="3" fillId="7" borderId="43" xfId="2" applyNumberFormat="1" applyFont="1" applyFill="1" applyBorder="1" applyAlignment="1" applyProtection="1">
      <alignment horizontal="center" vertical="center" wrapText="1"/>
    </xf>
    <xf numFmtId="10" fontId="3" fillId="7" borderId="43" xfId="2" applyNumberFormat="1" applyFont="1" applyFill="1" applyBorder="1" applyAlignment="1" applyProtection="1">
      <alignment horizontal="center" vertical="center" wrapText="1"/>
      <protection locked="0"/>
    </xf>
    <xf numFmtId="1" fontId="3" fillId="9" borderId="43" xfId="0" applyNumberFormat="1" applyFont="1" applyFill="1" applyBorder="1" applyAlignment="1" applyProtection="1">
      <alignment horizontal="center" vertical="center" wrapText="1"/>
      <protection locked="0"/>
    </xf>
    <xf numFmtId="1" fontId="3" fillId="10" borderId="43" xfId="0" applyNumberFormat="1" applyFont="1" applyFill="1" applyBorder="1" applyAlignment="1" applyProtection="1">
      <alignment horizontal="center" vertical="center" wrapText="1"/>
      <protection locked="0"/>
    </xf>
    <xf numFmtId="1" fontId="3" fillId="11" borderId="43" xfId="2" applyNumberFormat="1" applyFont="1" applyFill="1" applyBorder="1" applyAlignment="1" applyProtection="1">
      <alignment horizontal="center" vertical="center" wrapText="1"/>
      <protection locked="0"/>
    </xf>
    <xf numFmtId="1" fontId="3" fillId="12" borderId="43" xfId="2" applyNumberFormat="1" applyFont="1" applyFill="1" applyBorder="1" applyAlignment="1" applyProtection="1">
      <alignment horizontal="center" vertical="center" wrapText="1"/>
      <protection locked="0"/>
    </xf>
    <xf numFmtId="1" fontId="3" fillId="13" borderId="43" xfId="2" applyNumberFormat="1" applyFont="1" applyFill="1" applyBorder="1" applyAlignment="1" applyProtection="1">
      <alignment horizontal="center" vertical="center" wrapText="1"/>
      <protection locked="0"/>
    </xf>
    <xf numFmtId="1" fontId="3" fillId="13" borderId="54" xfId="2" applyNumberFormat="1" applyFont="1" applyFill="1" applyBorder="1" applyAlignment="1" applyProtection="1">
      <alignment horizontal="center" vertical="center" wrapText="1"/>
      <protection locked="0"/>
    </xf>
    <xf numFmtId="9" fontId="2" fillId="17" borderId="1" xfId="2" applyFont="1" applyFill="1" applyBorder="1"/>
    <xf numFmtId="164" fontId="2" fillId="19" borderId="1" xfId="0" applyNumberFormat="1" applyFont="1" applyFill="1" applyBorder="1"/>
    <xf numFmtId="9" fontId="2" fillId="20" borderId="1" xfId="2" applyFont="1" applyFill="1" applyBorder="1"/>
    <xf numFmtId="164" fontId="2" fillId="20" borderId="1" xfId="0" applyNumberFormat="1" applyFont="1" applyFill="1" applyBorder="1"/>
    <xf numFmtId="164" fontId="2" fillId="0" borderId="1" xfId="0" applyNumberFormat="1" applyFont="1" applyBorder="1"/>
    <xf numFmtId="164" fontId="2" fillId="0" borderId="1" xfId="2" applyNumberFormat="1" applyFont="1" applyBorder="1"/>
    <xf numFmtId="0" fontId="2" fillId="17" borderId="40" xfId="0" applyFont="1" applyFill="1" applyBorder="1"/>
    <xf numFmtId="10" fontId="2" fillId="17" borderId="13" xfId="2" applyNumberFormat="1" applyFont="1" applyFill="1" applyBorder="1"/>
    <xf numFmtId="9" fontId="2" fillId="17" borderId="13" xfId="2" applyFont="1" applyFill="1" applyBorder="1"/>
    <xf numFmtId="164" fontId="2" fillId="17" borderId="13" xfId="1" applyFont="1" applyFill="1" applyBorder="1"/>
    <xf numFmtId="0" fontId="2" fillId="17" borderId="13" xfId="2" applyNumberFormat="1" applyFont="1" applyFill="1" applyBorder="1"/>
    <xf numFmtId="164" fontId="2" fillId="19" borderId="4" xfId="0" applyNumberFormat="1" applyFont="1" applyFill="1" applyBorder="1"/>
    <xf numFmtId="164" fontId="2" fillId="20" borderId="4" xfId="0" applyNumberFormat="1" applyFont="1" applyFill="1" applyBorder="1"/>
    <xf numFmtId="164" fontId="2" fillId="0" borderId="4" xfId="0" applyNumberFormat="1" applyFont="1" applyBorder="1"/>
    <xf numFmtId="0" fontId="2" fillId="17" borderId="4" xfId="0" applyFont="1" applyFill="1" applyBorder="1"/>
    <xf numFmtId="0" fontId="2" fillId="18" borderId="4" xfId="0" applyFont="1" applyFill="1" applyBorder="1"/>
    <xf numFmtId="0" fontId="2" fillId="19" borderId="4" xfId="0" applyFont="1" applyFill="1" applyBorder="1"/>
    <xf numFmtId="0" fontId="2" fillId="20" borderId="4" xfId="0" applyFont="1" applyFill="1" applyBorder="1"/>
    <xf numFmtId="0" fontId="2" fillId="17" borderId="49" xfId="2" applyNumberFormat="1" applyFont="1" applyFill="1" applyBorder="1"/>
    <xf numFmtId="10" fontId="2" fillId="18" borderId="28" xfId="2" applyNumberFormat="1" applyFont="1" applyFill="1" applyBorder="1"/>
    <xf numFmtId="10" fontId="2" fillId="19" borderId="28" xfId="2" applyNumberFormat="1" applyFont="1" applyFill="1" applyBorder="1"/>
    <xf numFmtId="10" fontId="2" fillId="20" borderId="28" xfId="2" applyNumberFormat="1" applyFont="1" applyFill="1" applyBorder="1"/>
    <xf numFmtId="10" fontId="2" fillId="0" borderId="28" xfId="2" applyNumberFormat="1" applyFont="1" applyBorder="1"/>
    <xf numFmtId="10" fontId="2" fillId="17" borderId="28" xfId="2" applyNumberFormat="1" applyFont="1" applyFill="1" applyBorder="1"/>
    <xf numFmtId="0" fontId="2" fillId="19" borderId="28" xfId="0" applyFont="1" applyFill="1" applyBorder="1"/>
    <xf numFmtId="0" fontId="2" fillId="20" borderId="28" xfId="0" applyFont="1" applyFill="1" applyBorder="1"/>
    <xf numFmtId="164" fontId="2" fillId="17" borderId="35" xfId="0" applyNumberFormat="1" applyFont="1" applyFill="1" applyBorder="1"/>
    <xf numFmtId="164" fontId="2" fillId="18" borderId="36" xfId="0" applyNumberFormat="1" applyFont="1" applyFill="1" applyBorder="1"/>
    <xf numFmtId="164" fontId="2" fillId="19" borderId="36" xfId="0" applyNumberFormat="1" applyFont="1" applyFill="1" applyBorder="1"/>
    <xf numFmtId="164" fontId="2" fillId="20" borderId="36" xfId="0" applyNumberFormat="1" applyFont="1" applyFill="1" applyBorder="1"/>
    <xf numFmtId="164" fontId="2" fillId="0" borderId="36" xfId="0" applyNumberFormat="1" applyFont="1" applyBorder="1"/>
    <xf numFmtId="164" fontId="2" fillId="17" borderId="36" xfId="0" applyNumberFormat="1" applyFont="1" applyFill="1" applyBorder="1"/>
    <xf numFmtId="164" fontId="2" fillId="17" borderId="41" xfId="1" applyFont="1" applyFill="1" applyBorder="1"/>
    <xf numFmtId="164" fontId="2" fillId="18" borderId="4" xfId="1" applyFont="1" applyFill="1" applyBorder="1"/>
    <xf numFmtId="164" fontId="2" fillId="19" borderId="4" xfId="1" applyFont="1" applyFill="1" applyBorder="1"/>
    <xf numFmtId="164" fontId="2" fillId="20" borderId="4" xfId="1" applyFont="1" applyFill="1" applyBorder="1"/>
    <xf numFmtId="164" fontId="2" fillId="0" borderId="4" xfId="1" applyFont="1" applyBorder="1"/>
    <xf numFmtId="164" fontId="2" fillId="17" borderId="4" xfId="1" applyFont="1" applyFill="1" applyBorder="1"/>
    <xf numFmtId="1" fontId="3" fillId="13" borderId="53" xfId="2" applyNumberFormat="1" applyFont="1" applyFill="1" applyBorder="1" applyAlignment="1" applyProtection="1">
      <alignment horizontal="center" vertical="center" wrapText="1"/>
      <protection locked="0"/>
    </xf>
    <xf numFmtId="0" fontId="2" fillId="17" borderId="41" xfId="2" applyNumberFormat="1" applyFont="1" applyFill="1" applyBorder="1"/>
    <xf numFmtId="10" fontId="2" fillId="18" borderId="4" xfId="2" applyNumberFormat="1" applyFont="1" applyFill="1" applyBorder="1"/>
    <xf numFmtId="10" fontId="2" fillId="19" borderId="4" xfId="2" applyNumberFormat="1" applyFont="1" applyFill="1" applyBorder="1"/>
    <xf numFmtId="10" fontId="2" fillId="20" borderId="4" xfId="2" applyNumberFormat="1" applyFont="1" applyFill="1" applyBorder="1"/>
    <xf numFmtId="10" fontId="2" fillId="0" borderId="4" xfId="2" applyNumberFormat="1" applyFont="1" applyBorder="1"/>
    <xf numFmtId="10" fontId="2" fillId="17" borderId="4" xfId="2" applyNumberFormat="1" applyFont="1" applyFill="1" applyBorder="1"/>
    <xf numFmtId="164" fontId="2" fillId="17" borderId="35" xfId="1" applyFont="1" applyFill="1" applyBorder="1"/>
    <xf numFmtId="164" fontId="2" fillId="18" borderId="36" xfId="1" applyFont="1" applyFill="1" applyBorder="1"/>
    <xf numFmtId="164" fontId="2" fillId="19" borderId="36" xfId="1" applyFont="1" applyFill="1" applyBorder="1"/>
    <xf numFmtId="164" fontId="2" fillId="20" borderId="36" xfId="1" applyFont="1" applyFill="1" applyBorder="1"/>
    <xf numFmtId="164" fontId="2" fillId="0" borderId="36" xfId="1" applyFont="1" applyBorder="1"/>
    <xf numFmtId="164" fontId="2" fillId="17" borderId="36" xfId="1" applyFont="1" applyFill="1" applyBorder="1"/>
    <xf numFmtId="1" fontId="3" fillId="13" borderId="55" xfId="2" applyNumberFormat="1" applyFont="1" applyFill="1" applyBorder="1" applyAlignment="1" applyProtection="1">
      <alignment horizontal="center" vertical="center" wrapText="1"/>
      <protection locked="0"/>
    </xf>
    <xf numFmtId="0" fontId="2" fillId="17" borderId="40" xfId="2" applyNumberFormat="1" applyFont="1" applyFill="1" applyBorder="1"/>
    <xf numFmtId="164" fontId="2" fillId="0" borderId="4" xfId="2" applyNumberFormat="1" applyFont="1" applyBorder="1"/>
    <xf numFmtId="1" fontId="3" fillId="13" borderId="44" xfId="2" applyNumberFormat="1" applyFont="1" applyFill="1" applyBorder="1" applyAlignment="1" applyProtection="1">
      <alignment horizontal="center" vertical="center" wrapText="1"/>
      <protection locked="0"/>
    </xf>
    <xf numFmtId="10" fontId="2" fillId="17" borderId="41" xfId="2" applyNumberFormat="1" applyFont="1" applyFill="1" applyBorder="1"/>
    <xf numFmtId="164" fontId="2" fillId="0" borderId="39" xfId="2" applyNumberFormat="1" applyFont="1" applyBorder="1"/>
    <xf numFmtId="1" fontId="3" fillId="12" borderId="44" xfId="2" applyNumberFormat="1" applyFont="1" applyFill="1" applyBorder="1" applyAlignment="1" applyProtection="1">
      <alignment horizontal="center" vertical="center" wrapText="1"/>
      <protection locked="0"/>
    </xf>
    <xf numFmtId="1" fontId="3" fillId="13" borderId="42" xfId="2" applyNumberFormat="1" applyFont="1" applyFill="1" applyBorder="1" applyAlignment="1" applyProtection="1">
      <alignment horizontal="center" vertical="center" wrapText="1"/>
      <protection locked="0"/>
    </xf>
    <xf numFmtId="10" fontId="2" fillId="17" borderId="40" xfId="2" applyNumberFormat="1" applyFont="1" applyFill="1" applyBorder="1"/>
    <xf numFmtId="1" fontId="3" fillId="11" borderId="44" xfId="2" applyNumberFormat="1" applyFont="1" applyFill="1" applyBorder="1" applyAlignment="1" applyProtection="1">
      <alignment horizontal="center" vertical="center" wrapText="1"/>
      <protection locked="0"/>
    </xf>
    <xf numFmtId="1" fontId="3" fillId="12" borderId="42" xfId="2" applyNumberFormat="1" applyFont="1" applyFill="1" applyBorder="1" applyAlignment="1" applyProtection="1">
      <alignment horizontal="center" vertical="center" wrapText="1"/>
      <protection locked="0"/>
    </xf>
    <xf numFmtId="164" fontId="2" fillId="17" borderId="40" xfId="1" applyFont="1" applyFill="1" applyBorder="1"/>
    <xf numFmtId="164" fontId="2" fillId="18" borderId="39" xfId="1" applyFont="1" applyFill="1" applyBorder="1"/>
    <xf numFmtId="164" fontId="2" fillId="19" borderId="39" xfId="1" applyFont="1" applyFill="1" applyBorder="1"/>
    <xf numFmtId="164" fontId="2" fillId="20" borderId="39" xfId="1" applyFont="1" applyFill="1" applyBorder="1"/>
    <xf numFmtId="164" fontId="2" fillId="0" borderId="39" xfId="1" applyFont="1" applyBorder="1"/>
    <xf numFmtId="164" fontId="2" fillId="17" borderId="39" xfId="1" applyFont="1" applyFill="1" applyBorder="1"/>
    <xf numFmtId="1" fontId="3" fillId="10" borderId="44" xfId="0" applyNumberFormat="1" applyFont="1" applyFill="1" applyBorder="1" applyAlignment="1" applyProtection="1">
      <alignment horizontal="center" vertical="center" wrapText="1"/>
      <protection locked="0"/>
    </xf>
    <xf numFmtId="1" fontId="3" fillId="11" borderId="42" xfId="2" applyNumberFormat="1" applyFont="1" applyFill="1" applyBorder="1" applyAlignment="1" applyProtection="1">
      <alignment horizontal="center" vertical="center" wrapText="1"/>
      <protection locked="0"/>
    </xf>
    <xf numFmtId="1" fontId="3" fillId="9" borderId="44" xfId="0" applyNumberFormat="1" applyFont="1" applyFill="1" applyBorder="1" applyAlignment="1" applyProtection="1">
      <alignment horizontal="center" vertical="center" wrapText="1"/>
      <protection locked="0"/>
    </xf>
    <xf numFmtId="1" fontId="3" fillId="10" borderId="42" xfId="0" applyNumberFormat="1" applyFont="1" applyFill="1" applyBorder="1" applyAlignment="1" applyProtection="1">
      <alignment horizontal="center" vertical="center" wrapText="1"/>
      <protection locked="0"/>
    </xf>
    <xf numFmtId="1" fontId="3" fillId="7" borderId="44" xfId="0" applyNumberFormat="1" applyFont="1" applyFill="1" applyBorder="1" applyAlignment="1" applyProtection="1">
      <alignment horizontal="center" vertical="center" wrapText="1"/>
      <protection locked="0"/>
    </xf>
    <xf numFmtId="1" fontId="3" fillId="9" borderId="42" xfId="0" applyNumberFormat="1" applyFont="1" applyFill="1" applyBorder="1" applyAlignment="1" applyProtection="1">
      <alignment horizontal="center" vertical="center" wrapText="1"/>
      <protection locked="0"/>
    </xf>
    <xf numFmtId="0" fontId="2" fillId="17" borderId="41" xfId="0" applyFont="1" applyFill="1" applyBorder="1"/>
    <xf numFmtId="9" fontId="2" fillId="17" borderId="40" xfId="2" applyFont="1" applyFill="1" applyBorder="1"/>
    <xf numFmtId="9" fontId="2" fillId="20" borderId="39" xfId="2" applyFont="1" applyFill="1" applyBorder="1"/>
    <xf numFmtId="9" fontId="2" fillId="17" borderId="39" xfId="2" applyFont="1" applyFill="1" applyBorder="1"/>
    <xf numFmtId="0" fontId="3" fillId="6" borderId="44" xfId="0" applyFont="1" applyFill="1" applyBorder="1" applyAlignment="1" applyProtection="1">
      <alignment horizontal="center" vertical="center" wrapText="1"/>
      <protection locked="0"/>
    </xf>
    <xf numFmtId="0" fontId="3" fillId="8" borderId="44" xfId="0" applyFont="1" applyFill="1" applyBorder="1" applyAlignment="1" applyProtection="1">
      <alignment horizontal="center" vertical="center" wrapText="1"/>
      <protection locked="0"/>
    </xf>
    <xf numFmtId="0" fontId="3" fillId="6" borderId="42" xfId="0" applyFont="1" applyFill="1" applyBorder="1" applyAlignment="1" applyProtection="1">
      <alignment horizontal="center" vertical="center" wrapText="1"/>
      <protection locked="0"/>
    </xf>
    <xf numFmtId="0" fontId="3" fillId="5" borderId="44" xfId="0" applyFont="1" applyFill="1" applyBorder="1" applyAlignment="1" applyProtection="1">
      <alignment horizontal="center" vertical="center" wrapText="1"/>
      <protection locked="0"/>
    </xf>
    <xf numFmtId="0" fontId="3" fillId="8" borderId="42" xfId="0" applyFont="1" applyFill="1" applyBorder="1" applyAlignment="1">
      <alignment horizontal="center" vertical="center" wrapText="1"/>
    </xf>
    <xf numFmtId="0" fontId="3" fillId="5" borderId="42" xfId="0" applyFont="1" applyFill="1" applyBorder="1" applyAlignment="1">
      <alignment horizontal="center" vertical="center" wrapText="1"/>
    </xf>
    <xf numFmtId="165" fontId="15" fillId="15" borderId="22" xfId="1" applyNumberFormat="1" applyFont="1" applyFill="1" applyBorder="1" applyAlignment="1" applyProtection="1">
      <alignment horizontal="center" vertical="center" wrapText="1"/>
    </xf>
    <xf numFmtId="9" fontId="2" fillId="20" borderId="4" xfId="2" applyFont="1" applyFill="1" applyBorder="1"/>
    <xf numFmtId="9" fontId="2" fillId="17" borderId="4" xfId="2" applyFont="1" applyFill="1" applyBorder="1"/>
    <xf numFmtId="164" fontId="2" fillId="19" borderId="39" xfId="0" applyNumberFormat="1" applyFont="1" applyFill="1" applyBorder="1"/>
    <xf numFmtId="164" fontId="2" fillId="20" borderId="39" xfId="0" applyNumberFormat="1" applyFont="1" applyFill="1" applyBorder="1"/>
    <xf numFmtId="164" fontId="2" fillId="0" borderId="39" xfId="0" applyNumberFormat="1" applyFont="1" applyBorder="1"/>
    <xf numFmtId="9" fontId="2" fillId="17" borderId="41" xfId="2" applyFont="1" applyFill="1" applyBorder="1"/>
    <xf numFmtId="10" fontId="2" fillId="18" borderId="6" xfId="2" applyNumberFormat="1" applyFont="1" applyFill="1" applyBorder="1"/>
    <xf numFmtId="10" fontId="2" fillId="19" borderId="6" xfId="2" applyNumberFormat="1" applyFont="1" applyFill="1" applyBorder="1"/>
    <xf numFmtId="10" fontId="2" fillId="20" borderId="6" xfId="2" applyNumberFormat="1" applyFont="1" applyFill="1" applyBorder="1"/>
    <xf numFmtId="10" fontId="2" fillId="0" borderId="6" xfId="2" applyNumberFormat="1" applyFont="1" applyBorder="1"/>
    <xf numFmtId="10" fontId="2" fillId="17" borderId="6" xfId="2" applyNumberFormat="1" applyFont="1" applyFill="1" applyBorder="1"/>
    <xf numFmtId="0" fontId="2" fillId="0" borderId="6" xfId="0" applyFont="1" applyBorder="1"/>
    <xf numFmtId="0" fontId="2" fillId="19" borderId="6" xfId="0" applyFont="1" applyFill="1" applyBorder="1"/>
    <xf numFmtId="0" fontId="2" fillId="20" borderId="6" xfId="0" applyFont="1" applyFill="1" applyBorder="1"/>
    <xf numFmtId="9" fontId="2" fillId="19" borderId="19" xfId="2" applyFont="1" applyFill="1" applyBorder="1"/>
    <xf numFmtId="9" fontId="2" fillId="20" borderId="19" xfId="2" applyFont="1" applyFill="1" applyBorder="1"/>
    <xf numFmtId="9" fontId="2" fillId="0" borderId="19" xfId="2" applyFont="1" applyBorder="1"/>
    <xf numFmtId="9" fontId="2" fillId="18" borderId="19" xfId="2" applyFont="1" applyFill="1" applyBorder="1"/>
    <xf numFmtId="9" fontId="2" fillId="17" borderId="19" xfId="2" applyFont="1" applyFill="1" applyBorder="1"/>
    <xf numFmtId="0" fontId="2" fillId="0" borderId="19" xfId="0" applyFont="1" applyBorder="1"/>
    <xf numFmtId="10" fontId="2" fillId="17" borderId="16" xfId="2" applyNumberFormat="1" applyFont="1" applyFill="1" applyBorder="1"/>
    <xf numFmtId="1" fontId="3" fillId="7" borderId="50" xfId="0" applyNumberFormat="1" applyFont="1" applyFill="1" applyBorder="1" applyAlignment="1">
      <alignment horizontal="center" vertical="center" wrapText="1"/>
    </xf>
    <xf numFmtId="0" fontId="2" fillId="17" borderId="34" xfId="0" applyFont="1" applyFill="1" applyBorder="1"/>
    <xf numFmtId="9" fontId="2" fillId="17" borderId="27" xfId="2" applyFont="1" applyFill="1" applyBorder="1"/>
    <xf numFmtId="165" fontId="16" fillId="0" borderId="1" xfId="1" applyNumberFormat="1" applyFont="1" applyFill="1" applyBorder="1" applyAlignment="1" applyProtection="1">
      <alignment horizontal="center" vertical="center" wrapText="1"/>
      <protection locked="0"/>
    </xf>
    <xf numFmtId="165" fontId="16" fillId="0" borderId="43" xfId="1" applyNumberFormat="1" applyFont="1" applyFill="1" applyBorder="1" applyAlignment="1" applyProtection="1">
      <alignment horizontal="center" vertical="center" wrapText="1"/>
      <protection locked="0"/>
    </xf>
    <xf numFmtId="9" fontId="16" fillId="0" borderId="1" xfId="2" applyFont="1" applyFill="1" applyBorder="1" applyAlignment="1" applyProtection="1">
      <alignment horizontal="center" vertical="center" wrapText="1"/>
      <protection locked="0"/>
    </xf>
    <xf numFmtId="9" fontId="16" fillId="0" borderId="43" xfId="2" applyFont="1" applyFill="1" applyBorder="1" applyAlignment="1" applyProtection="1">
      <alignment horizontal="center" vertical="center" wrapText="1"/>
      <protection locked="0"/>
    </xf>
    <xf numFmtId="0" fontId="17" fillId="0" borderId="57" xfId="0" applyFont="1" applyBorder="1" applyAlignment="1">
      <alignment horizontal="center" vertical="center"/>
    </xf>
    <xf numFmtId="0" fontId="17" fillId="0" borderId="57" xfId="0" applyFont="1" applyBorder="1" applyAlignment="1">
      <alignment horizontal="center" vertical="center" wrapText="1"/>
    </xf>
    <xf numFmtId="0" fontId="0" fillId="0" borderId="1" xfId="0" applyBorder="1" applyAlignment="1">
      <alignment vertical="center" wrapText="1"/>
    </xf>
    <xf numFmtId="9" fontId="0" fillId="0" borderId="1" xfId="2" applyFont="1" applyBorder="1" applyAlignment="1">
      <alignment horizontal="center" vertical="center" wrapText="1"/>
    </xf>
    <xf numFmtId="3" fontId="16" fillId="0" borderId="1" xfId="1" applyNumberFormat="1" applyFont="1" applyFill="1" applyBorder="1" applyAlignment="1" applyProtection="1">
      <alignment horizontal="center" vertical="center" wrapText="1"/>
      <protection locked="0"/>
    </xf>
    <xf numFmtId="0" fontId="21" fillId="0" borderId="1" xfId="0"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0" fontId="11" fillId="0" borderId="0" xfId="0" applyFont="1" applyAlignment="1">
      <alignment vertical="center"/>
    </xf>
    <xf numFmtId="0" fontId="11" fillId="0" borderId="0" xfId="0" applyFont="1"/>
    <xf numFmtId="0" fontId="12" fillId="0" borderId="48" xfId="0" applyFont="1" applyBorder="1" applyAlignment="1">
      <alignment vertical="center"/>
    </xf>
    <xf numFmtId="0" fontId="6" fillId="0" borderId="8" xfId="0" applyFont="1" applyBorder="1" applyAlignment="1">
      <alignment vertical="center" wrapText="1"/>
    </xf>
    <xf numFmtId="0" fontId="6" fillId="0" borderId="9" xfId="0" applyFont="1" applyBorder="1" applyAlignment="1">
      <alignment vertical="center" wrapText="1"/>
    </xf>
    <xf numFmtId="0" fontId="2" fillId="17" borderId="40" xfId="0" applyFont="1" applyFill="1" applyBorder="1" applyAlignment="1">
      <alignment horizontal="center" vertical="center" wrapText="1"/>
    </xf>
    <xf numFmtId="0" fontId="2" fillId="18" borderId="39" xfId="0" applyFont="1" applyFill="1" applyBorder="1" applyAlignment="1">
      <alignment horizontal="center" vertical="center" wrapText="1"/>
    </xf>
    <xf numFmtId="0" fontId="2" fillId="19" borderId="39" xfId="0" applyFont="1" applyFill="1" applyBorder="1" applyAlignment="1">
      <alignment horizontal="center" vertical="center" wrapText="1"/>
    </xf>
    <xf numFmtId="0" fontId="2" fillId="20" borderId="39" xfId="0" applyFont="1" applyFill="1" applyBorder="1" applyAlignment="1">
      <alignment horizontal="center" vertical="center" wrapText="1"/>
    </xf>
    <xf numFmtId="0" fontId="2" fillId="17" borderId="39"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9" borderId="6" xfId="0" applyFont="1" applyFill="1" applyBorder="1" applyAlignment="1">
      <alignment horizontal="center" vertical="center" wrapText="1"/>
    </xf>
    <xf numFmtId="0" fontId="8" fillId="0" borderId="1" xfId="0" applyFont="1" applyBorder="1"/>
    <xf numFmtId="9" fontId="16" fillId="0" borderId="1" xfId="2" applyFont="1" applyFill="1" applyBorder="1" applyAlignment="1" applyProtection="1">
      <alignment vertical="center" wrapText="1"/>
      <protection locked="0"/>
    </xf>
    <xf numFmtId="165" fontId="23" fillId="0" borderId="1" xfId="1" applyNumberFormat="1" applyFont="1" applyFill="1" applyBorder="1" applyAlignment="1" applyProtection="1">
      <alignment horizontal="center" vertical="center" wrapText="1"/>
      <protection locked="0"/>
    </xf>
    <xf numFmtId="9" fontId="2" fillId="0" borderId="6" xfId="2" applyFont="1" applyFill="1" applyBorder="1"/>
    <xf numFmtId="9" fontId="2" fillId="0" borderId="1" xfId="2" applyFont="1" applyFill="1" applyBorder="1"/>
    <xf numFmtId="9" fontId="2" fillId="0" borderId="4" xfId="2" applyFont="1" applyFill="1" applyBorder="1"/>
    <xf numFmtId="9" fontId="2" fillId="0" borderId="19" xfId="2" applyFont="1" applyFill="1" applyBorder="1"/>
    <xf numFmtId="10" fontId="2" fillId="0" borderId="6" xfId="2" applyNumberFormat="1" applyFont="1" applyFill="1" applyBorder="1"/>
    <xf numFmtId="10" fontId="2" fillId="0" borderId="1" xfId="2" applyNumberFormat="1" applyFont="1" applyFill="1" applyBorder="1"/>
    <xf numFmtId="10" fontId="2" fillId="0" borderId="4" xfId="2" applyNumberFormat="1" applyFont="1" applyFill="1" applyBorder="1"/>
    <xf numFmtId="164" fontId="2" fillId="0" borderId="39" xfId="1" applyFont="1" applyFill="1" applyBorder="1"/>
    <xf numFmtId="164" fontId="2" fillId="0" borderId="1" xfId="1" applyFont="1" applyFill="1" applyBorder="1"/>
    <xf numFmtId="164" fontId="2" fillId="0" borderId="4" xfId="1" applyFont="1" applyFill="1" applyBorder="1"/>
    <xf numFmtId="10" fontId="2" fillId="0" borderId="39" xfId="2" applyNumberFormat="1" applyFont="1" applyFill="1" applyBorder="1"/>
    <xf numFmtId="9" fontId="2" fillId="0" borderId="39" xfId="2" applyFont="1" applyFill="1" applyBorder="1"/>
    <xf numFmtId="164" fontId="2" fillId="0" borderId="36" xfId="1" applyFont="1" applyFill="1" applyBorder="1"/>
    <xf numFmtId="10" fontId="2" fillId="0" borderId="28" xfId="2" applyNumberFormat="1" applyFont="1" applyFill="1" applyBorder="1"/>
    <xf numFmtId="9" fontId="24" fillId="19" borderId="39" xfId="2" applyFont="1" applyFill="1" applyBorder="1" applyAlignment="1">
      <alignment horizontal="center" vertical="center"/>
    </xf>
    <xf numFmtId="9" fontId="24" fillId="19" borderId="1" xfId="2" applyFont="1" applyFill="1" applyBorder="1" applyAlignment="1">
      <alignment horizontal="center" vertical="center"/>
    </xf>
    <xf numFmtId="9" fontId="24" fillId="19" borderId="4" xfId="2" applyFont="1" applyFill="1" applyBorder="1" applyAlignment="1">
      <alignment horizontal="center" vertical="center"/>
    </xf>
    <xf numFmtId="9" fontId="25" fillId="17" borderId="39" xfId="0" applyNumberFormat="1" applyFont="1" applyFill="1" applyBorder="1" applyAlignment="1">
      <alignment horizontal="center" vertical="center"/>
    </xf>
    <xf numFmtId="9" fontId="25" fillId="17" borderId="1" xfId="0" applyNumberFormat="1" applyFont="1" applyFill="1" applyBorder="1" applyAlignment="1">
      <alignment horizontal="center" vertical="center"/>
    </xf>
    <xf numFmtId="9" fontId="25" fillId="17" borderId="4" xfId="0" applyNumberFormat="1" applyFont="1" applyFill="1" applyBorder="1" applyAlignment="1">
      <alignment horizontal="center" vertical="center"/>
    </xf>
    <xf numFmtId="9" fontId="25" fillId="18" borderId="39" xfId="0" applyNumberFormat="1" applyFont="1" applyFill="1" applyBorder="1" applyAlignment="1">
      <alignment horizontal="center" vertical="center"/>
    </xf>
    <xf numFmtId="9" fontId="25" fillId="18" borderId="1" xfId="0" applyNumberFormat="1" applyFont="1" applyFill="1" applyBorder="1" applyAlignment="1">
      <alignment horizontal="center" vertical="center"/>
    </xf>
    <xf numFmtId="9" fontId="25" fillId="18" borderId="4" xfId="0" applyNumberFormat="1" applyFont="1" applyFill="1" applyBorder="1" applyAlignment="1">
      <alignment horizontal="center" vertical="center"/>
    </xf>
    <xf numFmtId="9" fontId="21" fillId="0" borderId="1" xfId="2" applyFont="1" applyFill="1" applyBorder="1" applyAlignment="1">
      <alignment horizontal="center" vertical="center" wrapText="1"/>
    </xf>
    <xf numFmtId="0" fontId="26" fillId="0" borderId="6" xfId="0" applyFont="1" applyBorder="1" applyAlignment="1">
      <alignment horizontal="center" vertical="center" wrapText="1"/>
    </xf>
    <xf numFmtId="9" fontId="26" fillId="0" borderId="6" xfId="2" applyFont="1" applyFill="1" applyBorder="1" applyAlignment="1">
      <alignment horizontal="center" vertical="center" wrapText="1"/>
    </xf>
    <xf numFmtId="9" fontId="21" fillId="0" borderId="39" xfId="2" applyFont="1" applyBorder="1" applyAlignment="1">
      <alignment horizontal="center" vertical="center"/>
    </xf>
    <xf numFmtId="0" fontId="26" fillId="0" borderId="1" xfId="0" applyFont="1" applyBorder="1" applyAlignment="1">
      <alignment horizontal="center" vertical="center" wrapText="1"/>
    </xf>
    <xf numFmtId="9" fontId="26" fillId="0" borderId="1" xfId="2" applyFont="1" applyFill="1" applyBorder="1" applyAlignment="1">
      <alignment horizontal="center" vertical="center" wrapText="1"/>
    </xf>
    <xf numFmtId="0" fontId="21" fillId="0" borderId="6" xfId="0" applyFont="1" applyBorder="1" applyAlignment="1">
      <alignment horizontal="center" vertical="center" wrapText="1"/>
    </xf>
    <xf numFmtId="9" fontId="21" fillId="0" borderId="6" xfId="2" applyFont="1" applyFill="1" applyBorder="1" applyAlignment="1">
      <alignment horizontal="center" vertical="center" wrapText="1"/>
    </xf>
    <xf numFmtId="9" fontId="27" fillId="0" borderId="1" xfId="0" applyNumberFormat="1" applyFont="1" applyBorder="1" applyAlignment="1">
      <alignment horizontal="left" vertical="center"/>
    </xf>
    <xf numFmtId="9"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left"/>
    </xf>
    <xf numFmtId="0" fontId="27" fillId="0" borderId="1" xfId="0" applyFont="1" applyBorder="1" applyAlignment="1">
      <alignment horizontal="left" vertical="center"/>
    </xf>
    <xf numFmtId="166" fontId="27" fillId="0" borderId="1" xfId="0" applyNumberFormat="1" applyFont="1" applyBorder="1" applyAlignment="1">
      <alignment horizontal="left" vertical="center"/>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28" fillId="0" borderId="0" xfId="5" applyFont="1" applyAlignment="1">
      <alignment horizontal="left" vertical="center" wrapText="1"/>
    </xf>
    <xf numFmtId="0" fontId="28" fillId="23" borderId="1" xfId="5" applyFont="1" applyFill="1" applyBorder="1" applyAlignment="1">
      <alignment horizontal="center" vertical="center" wrapText="1"/>
    </xf>
    <xf numFmtId="0" fontId="1" fillId="0" borderId="0" xfId="5" applyAlignment="1">
      <alignment horizontal="left" vertical="center" wrapText="1"/>
    </xf>
    <xf numFmtId="0" fontId="28" fillId="24" borderId="1" xfId="5" applyFont="1" applyFill="1" applyBorder="1" applyAlignment="1">
      <alignment horizontal="center" vertical="center" wrapText="1"/>
    </xf>
    <xf numFmtId="0" fontId="28" fillId="25" borderId="1" xfId="5" applyFont="1" applyFill="1" applyBorder="1" applyAlignment="1">
      <alignment horizontal="center" vertical="center" wrapText="1"/>
    </xf>
    <xf numFmtId="0" fontId="28" fillId="19" borderId="1" xfId="5" applyFont="1" applyFill="1" applyBorder="1" applyAlignment="1">
      <alignment horizontal="center" vertical="center" wrapText="1"/>
    </xf>
    <xf numFmtId="0" fontId="28" fillId="0" borderId="1" xfId="5" applyFont="1" applyBorder="1" applyAlignment="1">
      <alignment horizontal="left" vertical="center" wrapText="1"/>
    </xf>
    <xf numFmtId="0" fontId="28" fillId="0" borderId="1" xfId="5" applyFont="1" applyBorder="1" applyAlignment="1">
      <alignment horizontal="center" vertical="center" wrapText="1"/>
    </xf>
    <xf numFmtId="0" fontId="29" fillId="0" borderId="1" xfId="0" applyFont="1" applyBorder="1" applyAlignment="1">
      <alignment horizontal="left" vertical="center" wrapText="1"/>
    </xf>
    <xf numFmtId="0" fontId="28" fillId="0" borderId="0" xfId="5" applyFont="1" applyAlignment="1">
      <alignment horizontal="center" vertical="center" wrapText="1"/>
    </xf>
    <xf numFmtId="0" fontId="29" fillId="0" borderId="12" xfId="0" applyFont="1" applyBorder="1" applyAlignment="1">
      <alignment horizontal="left" vertical="center" wrapText="1"/>
    </xf>
    <xf numFmtId="0" fontId="30" fillId="0" borderId="1" xfId="0" applyFont="1" applyBorder="1" applyAlignment="1">
      <alignment horizontal="left" vertical="center" wrapText="1"/>
    </xf>
    <xf numFmtId="0" fontId="27" fillId="0" borderId="0" xfId="0" applyFont="1" applyAlignment="1">
      <alignment horizontal="left" vertical="center" wrapText="1"/>
    </xf>
    <xf numFmtId="0" fontId="27" fillId="0" borderId="0" xfId="4" applyFont="1" applyAlignment="1">
      <alignment horizontal="left" vertical="center" wrapText="1"/>
    </xf>
    <xf numFmtId="0" fontId="1" fillId="0" borderId="0" xfId="5" applyAlignment="1">
      <alignment horizontal="center" vertical="center" wrapText="1"/>
    </xf>
    <xf numFmtId="165" fontId="15" fillId="8" borderId="43" xfId="1" applyNumberFormat="1" applyFont="1" applyFill="1" applyBorder="1" applyAlignment="1" applyProtection="1">
      <alignment horizontal="center" vertical="center" wrapText="1"/>
    </xf>
    <xf numFmtId="165" fontId="15" fillId="8" borderId="45" xfId="1" applyNumberFormat="1" applyFont="1" applyFill="1" applyBorder="1" applyAlignment="1" applyProtection="1">
      <alignment horizontal="center" vertical="center" wrapText="1"/>
    </xf>
    <xf numFmtId="165" fontId="16" fillId="0" borderId="4" xfId="1" applyNumberFormat="1" applyFont="1" applyFill="1" applyBorder="1" applyAlignment="1" applyProtection="1">
      <alignment horizontal="center" vertical="center" wrapText="1"/>
      <protection locked="0"/>
    </xf>
    <xf numFmtId="0" fontId="32" fillId="0" borderId="1" xfId="0" applyFont="1" applyBorder="1" applyAlignment="1">
      <alignment horizontal="justify" vertical="center" wrapText="1"/>
    </xf>
    <xf numFmtId="0" fontId="32" fillId="0" borderId="1" xfId="0" applyFont="1" applyBorder="1" applyAlignment="1">
      <alignment horizontal="center" vertical="center" wrapText="1"/>
    </xf>
    <xf numFmtId="9" fontId="32" fillId="0" borderId="1" xfId="0" applyNumberFormat="1" applyFont="1" applyBorder="1" applyAlignment="1">
      <alignment horizontal="center" vertical="center" wrapText="1"/>
    </xf>
    <xf numFmtId="3" fontId="16" fillId="0" borderId="1" xfId="1" applyNumberFormat="1" applyFont="1" applyFill="1" applyBorder="1" applyAlignment="1" applyProtection="1">
      <alignment vertical="center" wrapText="1"/>
      <protection locked="0"/>
    </xf>
    <xf numFmtId="0" fontId="33" fillId="0" borderId="1" xfId="0" applyFont="1" applyBorder="1" applyAlignment="1">
      <alignment horizontal="center" vertical="center" wrapText="1"/>
    </xf>
    <xf numFmtId="9" fontId="33" fillId="0" borderId="1" xfId="0" applyNumberFormat="1" applyFont="1" applyBorder="1" applyAlignment="1">
      <alignment horizontal="center" vertical="center" wrapText="1"/>
    </xf>
    <xf numFmtId="0" fontId="33" fillId="0" borderId="1" xfId="0" applyFont="1" applyBorder="1" applyAlignment="1">
      <alignment horizontal="justify" vertical="center" wrapText="1"/>
    </xf>
    <xf numFmtId="9" fontId="34" fillId="0" borderId="1" xfId="0" applyNumberFormat="1" applyFont="1" applyBorder="1" applyAlignment="1">
      <alignment horizontal="center" vertical="center" wrapText="1"/>
    </xf>
    <xf numFmtId="0" fontId="32" fillId="0" borderId="1" xfId="0" applyFont="1" applyBorder="1" applyAlignment="1">
      <alignment horizontal="center" vertical="center"/>
    </xf>
    <xf numFmtId="9" fontId="33" fillId="0" borderId="1" xfId="0" applyNumberFormat="1" applyFont="1" applyBorder="1" applyAlignment="1">
      <alignment horizontal="center" vertical="center"/>
    </xf>
    <xf numFmtId="9" fontId="32" fillId="0" borderId="1" xfId="0" applyNumberFormat="1" applyFont="1" applyBorder="1" applyAlignment="1">
      <alignment horizontal="center" vertical="center"/>
    </xf>
    <xf numFmtId="0" fontId="17" fillId="22" borderId="1" xfId="0" applyFont="1" applyFill="1" applyBorder="1" applyAlignment="1">
      <alignment horizontal="center" vertical="center"/>
    </xf>
    <xf numFmtId="0" fontId="37" fillId="28" borderId="1" xfId="0" applyFont="1" applyFill="1" applyBorder="1" applyAlignment="1">
      <alignment horizontal="center" vertical="center" wrapText="1"/>
    </xf>
    <xf numFmtId="0" fontId="17" fillId="26" borderId="0" xfId="0" applyFont="1" applyFill="1" applyAlignment="1">
      <alignment horizontal="center" vertical="center"/>
    </xf>
    <xf numFmtId="0" fontId="37" fillId="27" borderId="1" xfId="0" applyFont="1" applyFill="1" applyBorder="1" applyAlignment="1">
      <alignment horizontal="center" vertical="center" wrapText="1"/>
    </xf>
    <xf numFmtId="0" fontId="0" fillId="0" borderId="1" xfId="0" applyBorder="1" applyAlignment="1">
      <alignment horizontal="center" vertical="center" wrapText="1"/>
    </xf>
    <xf numFmtId="0" fontId="27" fillId="0" borderId="43" xfId="0" applyFont="1" applyBorder="1" applyAlignment="1">
      <alignment horizontal="left"/>
    </xf>
    <xf numFmtId="0" fontId="27" fillId="0" borderId="4" xfId="0" applyFont="1" applyBorder="1" applyAlignment="1">
      <alignment horizontal="left"/>
    </xf>
    <xf numFmtId="0" fontId="27" fillId="0" borderId="10" xfId="0" applyFont="1" applyBorder="1" applyAlignment="1">
      <alignment horizontal="left"/>
    </xf>
    <xf numFmtId="0" fontId="27" fillId="0" borderId="6" xfId="0" applyFont="1" applyBorder="1" applyAlignment="1">
      <alignment horizontal="left"/>
    </xf>
    <xf numFmtId="0" fontId="28" fillId="25" borderId="0" xfId="5" applyFont="1" applyFill="1" applyAlignment="1">
      <alignment horizontal="center" vertical="center" wrapText="1"/>
    </xf>
    <xf numFmtId="0" fontId="27" fillId="0" borderId="50" xfId="0" applyFont="1" applyBorder="1" applyAlignment="1">
      <alignment horizontal="left"/>
    </xf>
    <xf numFmtId="9" fontId="38" fillId="0" borderId="1" xfId="2" applyFont="1" applyFill="1" applyBorder="1" applyAlignment="1" applyProtection="1">
      <alignment horizontal="center" vertical="center" wrapText="1"/>
      <protection locked="0"/>
    </xf>
    <xf numFmtId="1" fontId="1" fillId="0" borderId="1" xfId="0" applyNumberFormat="1" applyFont="1" applyBorder="1" applyAlignment="1">
      <alignment horizontal="center" vertical="center"/>
    </xf>
    <xf numFmtId="9"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 fontId="1" fillId="0" borderId="1" xfId="0" applyNumberFormat="1" applyFont="1" applyBorder="1" applyAlignment="1">
      <alignment vertical="center"/>
    </xf>
    <xf numFmtId="9" fontId="1" fillId="0" borderId="1" xfId="0" applyNumberFormat="1" applyFont="1" applyBorder="1" applyAlignment="1">
      <alignment vertical="center"/>
    </xf>
    <xf numFmtId="9" fontId="1" fillId="0" borderId="1" xfId="0" applyNumberFormat="1" applyFont="1" applyBorder="1" applyAlignment="1">
      <alignment horizontal="center" vertical="center"/>
    </xf>
    <xf numFmtId="1" fontId="1" fillId="0" borderId="1" xfId="0" applyNumberFormat="1" applyFont="1" applyBorder="1" applyAlignment="1">
      <alignment horizontal="left" vertical="center"/>
    </xf>
    <xf numFmtId="166" fontId="1" fillId="0" borderId="1" xfId="0" applyNumberFormat="1" applyFont="1" applyBorder="1" applyAlignment="1">
      <alignment horizontal="left" vertical="center"/>
    </xf>
    <xf numFmtId="0" fontId="1" fillId="0" borderId="1" xfId="0" applyFont="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xf>
    <xf numFmtId="0" fontId="1" fillId="0" borderId="1" xfId="5" applyBorder="1"/>
    <xf numFmtId="0" fontId="1" fillId="0" borderId="1" xfId="5" applyBorder="1" applyAlignment="1">
      <alignment horizontal="left"/>
    </xf>
    <xf numFmtId="167" fontId="39" fillId="0" borderId="1" xfId="0" applyNumberFormat="1" applyFont="1" applyBorder="1" applyAlignment="1">
      <alignment horizontal="center" vertical="center" wrapText="1"/>
    </xf>
    <xf numFmtId="0" fontId="1" fillId="0" borderId="1" xfId="5" applyBorder="1" applyAlignment="1">
      <alignment horizontal="center" vertical="center"/>
    </xf>
    <xf numFmtId="165" fontId="16" fillId="0" borderId="12" xfId="1" applyNumberFormat="1" applyFont="1" applyFill="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32" fillId="0" borderId="43" xfId="0" applyFont="1" applyBorder="1" applyAlignment="1">
      <alignment horizontal="justify" vertical="center" wrapText="1"/>
    </xf>
    <xf numFmtId="0" fontId="33" fillId="0" borderId="43" xfId="0" applyFont="1" applyBorder="1" applyAlignment="1">
      <alignment horizontal="center" vertical="center" wrapText="1"/>
    </xf>
    <xf numFmtId="0" fontId="32" fillId="0" borderId="12" xfId="0" applyFont="1" applyBorder="1" applyAlignment="1">
      <alignment horizontal="justify" vertical="center" wrapText="1"/>
    </xf>
    <xf numFmtId="0" fontId="32" fillId="0" borderId="12" xfId="0" applyFont="1" applyBorder="1" applyAlignment="1">
      <alignment horizontal="center" vertical="center" wrapText="1"/>
    </xf>
    <xf numFmtId="0" fontId="32" fillId="0" borderId="43" xfId="0" applyFont="1" applyBorder="1" applyAlignment="1">
      <alignment horizontal="center" vertical="center" wrapText="1"/>
    </xf>
    <xf numFmtId="0" fontId="33" fillId="0" borderId="43" xfId="0" applyFont="1" applyBorder="1" applyAlignment="1">
      <alignment horizontal="justify" vertical="center" wrapText="1"/>
    </xf>
    <xf numFmtId="0" fontId="1" fillId="0" borderId="1" xfId="5" applyBorder="1" applyAlignment="1">
      <alignment vertical="center"/>
    </xf>
    <xf numFmtId="0" fontId="1" fillId="0" borderId="1" xfId="5" applyBorder="1" applyAlignment="1">
      <alignment vertical="center" wrapText="1"/>
    </xf>
    <xf numFmtId="0" fontId="1" fillId="0" borderId="1" xfId="0" applyFont="1" applyBorder="1"/>
    <xf numFmtId="0" fontId="27" fillId="0" borderId="53" xfId="0" applyFont="1" applyBorder="1" applyAlignment="1">
      <alignment horizontal="left"/>
    </xf>
    <xf numFmtId="0" fontId="31" fillId="7"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center" vertical="center" wrapText="1"/>
    </xf>
    <xf numFmtId="0" fontId="42" fillId="0" borderId="1" xfId="0" applyFont="1" applyBorder="1" applyAlignment="1">
      <alignment horizontal="center" vertical="center"/>
    </xf>
    <xf numFmtId="0" fontId="27" fillId="0" borderId="10" xfId="0" applyFont="1" applyBorder="1"/>
    <xf numFmtId="0" fontId="43" fillId="22" borderId="1" xfId="0" applyFont="1" applyFill="1" applyBorder="1" applyAlignment="1">
      <alignment horizontal="center" vertical="center" wrapText="1"/>
    </xf>
    <xf numFmtId="0" fontId="42" fillId="22" borderId="1" xfId="0" applyFont="1" applyFill="1" applyBorder="1" applyAlignment="1">
      <alignment horizontal="center" vertical="center"/>
    </xf>
    <xf numFmtId="9" fontId="42" fillId="22" borderId="1" xfId="0" applyNumberFormat="1" applyFont="1" applyFill="1" applyBorder="1" applyAlignment="1">
      <alignment horizontal="center" vertical="center"/>
    </xf>
    <xf numFmtId="0" fontId="42" fillId="0" borderId="43" xfId="0" applyFont="1" applyBorder="1" applyAlignment="1">
      <alignment horizontal="center" vertical="center" wrapText="1"/>
    </xf>
    <xf numFmtId="9" fontId="42" fillId="22" borderId="1" xfId="0" applyNumberFormat="1" applyFont="1" applyFill="1" applyBorder="1" applyAlignment="1">
      <alignment horizontal="center" vertical="center" wrapText="1"/>
    </xf>
    <xf numFmtId="0" fontId="43" fillId="22" borderId="43" xfId="0" applyFont="1" applyFill="1" applyBorder="1" applyAlignment="1">
      <alignment horizontal="center" vertical="center" wrapText="1"/>
    </xf>
    <xf numFmtId="0" fontId="42" fillId="0" borderId="1" xfId="0" applyFont="1" applyBorder="1" applyAlignment="1">
      <alignment vertical="center"/>
    </xf>
    <xf numFmtId="0" fontId="45" fillId="28" borderId="1" xfId="0" applyFont="1" applyFill="1" applyBorder="1" applyAlignment="1">
      <alignment horizontal="center" vertical="center" wrapText="1"/>
    </xf>
    <xf numFmtId="165" fontId="46" fillId="8" borderId="43" xfId="1" applyNumberFormat="1" applyFont="1" applyFill="1" applyBorder="1" applyAlignment="1" applyProtection="1">
      <alignment horizontal="center" vertical="center" wrapText="1"/>
    </xf>
    <xf numFmtId="165" fontId="46" fillId="22" borderId="43" xfId="1" applyNumberFormat="1" applyFont="1" applyFill="1" applyBorder="1" applyAlignment="1" applyProtection="1">
      <alignment horizontal="center" vertical="center" wrapText="1"/>
    </xf>
    <xf numFmtId="0" fontId="44" fillId="22" borderId="1" xfId="0" applyFont="1" applyFill="1" applyBorder="1" applyAlignment="1">
      <alignment horizontal="center" vertical="center" wrapText="1"/>
    </xf>
    <xf numFmtId="165" fontId="46" fillId="29" borderId="43" xfId="1" applyNumberFormat="1" applyFont="1" applyFill="1" applyBorder="1" applyAlignment="1" applyProtection="1">
      <alignment horizontal="center" vertical="center" wrapText="1"/>
    </xf>
    <xf numFmtId="0" fontId="44" fillId="29" borderId="43" xfId="0" applyFont="1" applyFill="1" applyBorder="1" applyAlignment="1">
      <alignment horizontal="center" vertical="center" wrapText="1"/>
    </xf>
    <xf numFmtId="0" fontId="33" fillId="30" borderId="1" xfId="0" applyFont="1" applyFill="1" applyBorder="1" applyAlignment="1">
      <alignment horizontal="justify" vertical="center" wrapText="1"/>
    </xf>
    <xf numFmtId="0" fontId="33" fillId="31" borderId="1" xfId="0" applyFont="1" applyFill="1" applyBorder="1" applyAlignment="1">
      <alignment horizontal="justify" vertical="center" wrapText="1"/>
    </xf>
    <xf numFmtId="0" fontId="33" fillId="22" borderId="1" xfId="0" applyFont="1" applyFill="1" applyBorder="1" applyAlignment="1">
      <alignment horizontal="justify" vertical="center" wrapText="1"/>
    </xf>
    <xf numFmtId="0" fontId="38" fillId="0" borderId="4" xfId="0" applyFont="1" applyBorder="1" applyAlignment="1">
      <alignment horizontal="center" vertical="center" wrapText="1"/>
    </xf>
    <xf numFmtId="16" fontId="38" fillId="0" borderId="4" xfId="0" applyNumberFormat="1" applyFont="1" applyBorder="1" applyAlignment="1">
      <alignment horizontal="center" vertical="center" wrapText="1"/>
    </xf>
    <xf numFmtId="0" fontId="38" fillId="0" borderId="4" xfId="0" applyFont="1" applyBorder="1" applyAlignment="1">
      <alignment horizontal="center" vertical="center"/>
    </xf>
    <xf numFmtId="0" fontId="0" fillId="0" borderId="6" xfId="0" applyBorder="1" applyAlignment="1">
      <alignment horizontal="center" vertical="center"/>
    </xf>
    <xf numFmtId="0" fontId="33" fillId="5" borderId="1" xfId="0" applyFont="1" applyFill="1" applyBorder="1" applyAlignment="1">
      <alignment horizontal="justify" vertical="center" wrapText="1"/>
    </xf>
    <xf numFmtId="0" fontId="33" fillId="32" borderId="1" xfId="0" applyFont="1" applyFill="1" applyBorder="1" applyAlignment="1">
      <alignment horizontal="justify" vertical="center" wrapText="1"/>
    </xf>
    <xf numFmtId="0" fontId="42" fillId="16" borderId="1"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16" borderId="4" xfId="0" applyFont="1" applyFill="1" applyBorder="1" applyAlignment="1">
      <alignment horizontal="center"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48" fillId="0" borderId="43" xfId="0" applyFont="1" applyBorder="1" applyAlignment="1">
      <alignment vertical="center" wrapText="1"/>
    </xf>
    <xf numFmtId="0" fontId="21" fillId="0" borderId="43" xfId="0" applyFont="1" applyBorder="1" applyAlignment="1">
      <alignment vertical="center" wrapText="1"/>
    </xf>
    <xf numFmtId="0" fontId="48" fillId="0" borderId="1" xfId="0" applyFont="1" applyBorder="1" applyAlignment="1">
      <alignment horizontal="justify" vertical="center" wrapText="1"/>
    </xf>
    <xf numFmtId="0" fontId="48" fillId="0" borderId="50" xfId="0" applyFont="1" applyBorder="1" applyAlignment="1">
      <alignment vertical="center" wrapText="1"/>
    </xf>
    <xf numFmtId="0" fontId="48" fillId="0" borderId="60" xfId="0" applyFont="1" applyBorder="1" applyAlignment="1">
      <alignment vertical="center" wrapText="1"/>
    </xf>
    <xf numFmtId="0" fontId="48" fillId="0" borderId="11" xfId="0" applyFont="1" applyBorder="1" applyAlignment="1">
      <alignment vertical="center" wrapText="1"/>
    </xf>
    <xf numFmtId="0" fontId="48" fillId="0" borderId="50" xfId="0" applyFont="1" applyBorder="1" applyAlignment="1">
      <alignment horizontal="center" vertical="center" wrapText="1"/>
    </xf>
    <xf numFmtId="0" fontId="16" fillId="0" borderId="43" xfId="0" applyFont="1" applyBorder="1" applyAlignment="1">
      <alignment vertical="center" wrapText="1"/>
    </xf>
    <xf numFmtId="49" fontId="37" fillId="8" borderId="24" xfId="0" applyNumberFormat="1" applyFont="1" applyFill="1" applyBorder="1" applyAlignment="1">
      <alignment horizontal="center" vertical="center" wrapText="1"/>
    </xf>
    <xf numFmtId="0" fontId="37" fillId="8" borderId="32" xfId="0" applyFont="1" applyFill="1" applyBorder="1" applyAlignment="1">
      <alignment horizontal="center" vertical="center" wrapText="1"/>
    </xf>
    <xf numFmtId="0" fontId="4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49" fontId="50" fillId="16"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0" fontId="50" fillId="16" borderId="1" xfId="0" applyFont="1" applyFill="1" applyBorder="1" applyAlignment="1">
      <alignment vertical="center" wrapText="1"/>
    </xf>
    <xf numFmtId="0" fontId="50" fillId="16" borderId="1" xfId="0" applyFont="1" applyFill="1" applyBorder="1" applyAlignment="1">
      <alignment horizontal="center" vertical="center" wrapText="1"/>
    </xf>
    <xf numFmtId="0" fontId="50" fillId="0" borderId="1" xfId="0" applyFont="1" applyBorder="1" applyAlignment="1">
      <alignment vertical="center" wrapText="1"/>
    </xf>
    <xf numFmtId="0" fontId="50" fillId="35" borderId="1" xfId="0" applyFont="1" applyFill="1" applyBorder="1" applyAlignment="1">
      <alignment horizontal="center" vertical="center" wrapText="1"/>
    </xf>
    <xf numFmtId="0" fontId="32" fillId="0" borderId="49" xfId="0" applyFont="1" applyBorder="1" applyAlignment="1">
      <alignment horizontal="center" vertical="center" wrapText="1"/>
    </xf>
    <xf numFmtId="0" fontId="32" fillId="0" borderId="27" xfId="0" applyFont="1" applyBorder="1" applyAlignment="1">
      <alignment horizontal="center" vertical="center" wrapText="1"/>
    </xf>
    <xf numFmtId="0" fontId="33" fillId="26" borderId="1" xfId="0" applyFont="1" applyFill="1" applyBorder="1" applyAlignment="1">
      <alignment horizontal="justify" vertical="center" wrapText="1"/>
    </xf>
    <xf numFmtId="0" fontId="33" fillId="36" borderId="1" xfId="0" applyFont="1" applyFill="1" applyBorder="1" applyAlignment="1">
      <alignment horizontal="justify" vertical="center" wrapText="1"/>
    </xf>
    <xf numFmtId="0" fontId="33" fillId="37" borderId="1" xfId="0" applyFont="1" applyFill="1" applyBorder="1" applyAlignment="1">
      <alignment horizontal="justify" vertical="center" wrapText="1"/>
    </xf>
    <xf numFmtId="0" fontId="33" fillId="38" borderId="1" xfId="0" applyFont="1" applyFill="1" applyBorder="1" applyAlignment="1">
      <alignment horizontal="justify" vertical="center" wrapText="1"/>
    </xf>
    <xf numFmtId="0" fontId="33" fillId="39" borderId="1" xfId="0" applyFont="1" applyFill="1" applyBorder="1" applyAlignment="1">
      <alignment horizontal="justify" vertical="center" wrapText="1"/>
    </xf>
    <xf numFmtId="0" fontId="33" fillId="18" borderId="1" xfId="0" applyFont="1" applyFill="1" applyBorder="1" applyAlignment="1">
      <alignment horizontal="justify" vertical="center" wrapText="1"/>
    </xf>
    <xf numFmtId="0" fontId="33" fillId="40" borderId="1" xfId="0" applyFont="1" applyFill="1" applyBorder="1" applyAlignment="1">
      <alignment horizontal="justify" vertical="center" wrapText="1"/>
    </xf>
    <xf numFmtId="0" fontId="33" fillId="27" borderId="1" xfId="0" applyFont="1" applyFill="1" applyBorder="1" applyAlignment="1">
      <alignment horizontal="justify" vertical="center" wrapText="1"/>
    </xf>
    <xf numFmtId="0" fontId="33" fillId="41" borderId="1" xfId="0" applyFont="1" applyFill="1" applyBorder="1" applyAlignment="1">
      <alignment horizontal="justify" vertical="center" wrapText="1"/>
    </xf>
    <xf numFmtId="0" fontId="33" fillId="42" borderId="1" xfId="0" applyFont="1" applyFill="1" applyBorder="1" applyAlignment="1">
      <alignment horizontal="justify" vertical="center" wrapText="1"/>
    </xf>
    <xf numFmtId="0" fontId="33" fillId="42" borderId="1" xfId="0" applyFont="1" applyFill="1" applyBorder="1" applyAlignment="1">
      <alignment horizontal="center" vertical="center" wrapText="1"/>
    </xf>
    <xf numFmtId="0" fontId="33" fillId="43" borderId="1" xfId="0" applyFont="1" applyFill="1" applyBorder="1" applyAlignment="1">
      <alignment horizontal="justify" vertical="center" wrapText="1"/>
    </xf>
    <xf numFmtId="0" fontId="33" fillId="44" borderId="1" xfId="0" applyFont="1" applyFill="1" applyBorder="1" applyAlignment="1">
      <alignment horizontal="justify" vertical="center" wrapText="1"/>
    </xf>
    <xf numFmtId="0" fontId="33" fillId="44" borderId="1" xfId="0" applyFont="1" applyFill="1" applyBorder="1" applyAlignment="1">
      <alignment horizontal="center" vertical="center" wrapText="1"/>
    </xf>
    <xf numFmtId="0" fontId="33" fillId="9" borderId="1" xfId="0" applyFont="1" applyFill="1" applyBorder="1" applyAlignment="1">
      <alignment horizontal="justify" vertical="center" wrapText="1"/>
    </xf>
    <xf numFmtId="0" fontId="33" fillId="13" borderId="1" xfId="0" applyFont="1" applyFill="1" applyBorder="1" applyAlignment="1">
      <alignment horizontal="justify" vertical="center" wrapText="1"/>
    </xf>
    <xf numFmtId="0" fontId="33" fillId="45" borderId="1" xfId="0" applyFont="1" applyFill="1" applyBorder="1" applyAlignment="1">
      <alignment horizontal="justify" vertical="center" wrapText="1"/>
    </xf>
    <xf numFmtId="0" fontId="33" fillId="46" borderId="1" xfId="0" applyFont="1" applyFill="1" applyBorder="1" applyAlignment="1">
      <alignment horizontal="justify" vertical="center" wrapText="1"/>
    </xf>
    <xf numFmtId="0" fontId="33" fillId="47" borderId="1" xfId="0" applyFont="1" applyFill="1" applyBorder="1" applyAlignment="1">
      <alignment horizontal="justify" vertical="center" wrapText="1"/>
    </xf>
    <xf numFmtId="0" fontId="33" fillId="48" borderId="1" xfId="0" applyFont="1" applyFill="1" applyBorder="1" applyAlignment="1">
      <alignment horizontal="justify" vertical="center" wrapText="1"/>
    </xf>
    <xf numFmtId="0" fontId="33" fillId="49" borderId="1" xfId="0" applyFont="1" applyFill="1" applyBorder="1" applyAlignment="1">
      <alignment horizontal="justify" vertical="center" wrapText="1"/>
    </xf>
    <xf numFmtId="0" fontId="0" fillId="49" borderId="1" xfId="0" applyFill="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33" fillId="22" borderId="1" xfId="0" applyFont="1" applyFill="1" applyBorder="1" applyAlignment="1">
      <alignment horizontal="center" vertical="center" wrapText="1"/>
    </xf>
    <xf numFmtId="0" fontId="33" fillId="43" borderId="1" xfId="0" applyFont="1" applyFill="1" applyBorder="1" applyAlignment="1">
      <alignment horizontal="center" vertical="center" wrapText="1"/>
    </xf>
    <xf numFmtId="0" fontId="33" fillId="30"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6" xfId="0" applyFont="1" applyBorder="1" applyAlignment="1">
      <alignment horizontal="center" vertical="center" wrapText="1"/>
    </xf>
    <xf numFmtId="0" fontId="33" fillId="31"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16" borderId="1" xfId="0" applyFont="1" applyFill="1" applyBorder="1" applyAlignment="1">
      <alignment horizontal="center" vertical="center" wrapText="1"/>
    </xf>
    <xf numFmtId="0" fontId="0" fillId="16" borderId="1" xfId="0" applyFill="1" applyBorder="1" applyAlignment="1">
      <alignment vertical="center" wrapText="1"/>
    </xf>
    <xf numFmtId="0" fontId="52" fillId="0" borderId="1" xfId="0" applyFont="1" applyBorder="1" applyAlignment="1">
      <alignment horizontal="justify" vertical="center" wrapText="1"/>
    </xf>
    <xf numFmtId="0" fontId="21" fillId="0" borderId="60" xfId="0" applyFont="1" applyBorder="1" applyAlignment="1">
      <alignment horizontal="center" vertical="center" wrapText="1"/>
    </xf>
    <xf numFmtId="0" fontId="52" fillId="0" borderId="1" xfId="0" applyFont="1" applyBorder="1" applyAlignment="1">
      <alignment horizontal="center" vertical="center" wrapText="1"/>
    </xf>
    <xf numFmtId="0" fontId="33" fillId="32" borderId="1" xfId="0" applyFont="1" applyFill="1" applyBorder="1" applyAlignment="1">
      <alignment horizontal="center" vertical="center" wrapText="1"/>
    </xf>
    <xf numFmtId="0" fontId="33" fillId="33" borderId="1" xfId="0" applyFont="1" applyFill="1" applyBorder="1" applyAlignment="1">
      <alignment horizontal="center" vertical="center" wrapText="1"/>
    </xf>
    <xf numFmtId="0" fontId="33" fillId="26" borderId="1" xfId="0" applyFont="1" applyFill="1" applyBorder="1" applyAlignment="1">
      <alignment horizontal="center" vertical="center" wrapText="1"/>
    </xf>
    <xf numFmtId="0" fontId="33" fillId="38" borderId="1" xfId="0" applyFont="1" applyFill="1" applyBorder="1" applyAlignment="1">
      <alignment horizontal="center" vertical="center" wrapText="1"/>
    </xf>
    <xf numFmtId="0" fontId="33" fillId="39" borderId="1" xfId="0" applyFont="1" applyFill="1" applyBorder="1" applyAlignment="1">
      <alignment horizontal="center" vertical="center" wrapText="1"/>
    </xf>
    <xf numFmtId="0" fontId="33" fillId="18" borderId="1" xfId="0" applyFont="1" applyFill="1" applyBorder="1" applyAlignment="1">
      <alignment horizontal="center" vertical="center" wrapText="1"/>
    </xf>
    <xf numFmtId="0" fontId="33" fillId="40" borderId="1" xfId="0" applyFont="1" applyFill="1" applyBorder="1" applyAlignment="1">
      <alignment horizontal="center" vertical="center" wrapText="1"/>
    </xf>
    <xf numFmtId="0" fontId="33" fillId="37" borderId="1"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3" fillId="9" borderId="1"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33" fillId="45" borderId="1" xfId="0" applyFont="1" applyFill="1" applyBorder="1" applyAlignment="1">
      <alignment horizontal="center" vertical="center" wrapText="1"/>
    </xf>
    <xf numFmtId="0" fontId="33" fillId="36" borderId="1" xfId="0" applyFont="1" applyFill="1" applyBorder="1" applyAlignment="1">
      <alignment horizontal="center" vertical="center" wrapText="1"/>
    </xf>
    <xf numFmtId="0" fontId="33" fillId="46" borderId="1" xfId="0" applyFont="1" applyFill="1" applyBorder="1" applyAlignment="1">
      <alignment horizontal="center" vertical="center" wrapText="1"/>
    </xf>
    <xf numFmtId="0" fontId="33" fillId="49" borderId="1" xfId="0" applyFont="1" applyFill="1" applyBorder="1" applyAlignment="1">
      <alignment horizontal="center" vertical="center" wrapText="1"/>
    </xf>
    <xf numFmtId="0" fontId="33" fillId="48" borderId="1" xfId="0" applyFont="1" applyFill="1" applyBorder="1" applyAlignment="1">
      <alignment horizontal="center" vertical="center" wrapText="1"/>
    </xf>
    <xf numFmtId="0" fontId="33" fillId="50" borderId="1" xfId="0" applyFont="1" applyFill="1" applyBorder="1" applyAlignment="1">
      <alignment horizontal="center" vertical="center" wrapText="1"/>
    </xf>
    <xf numFmtId="0" fontId="33" fillId="41" borderId="1" xfId="0" applyFont="1" applyFill="1" applyBorder="1" applyAlignment="1">
      <alignment horizontal="center" vertical="center" wrapText="1"/>
    </xf>
    <xf numFmtId="49" fontId="16" fillId="0" borderId="1" xfId="1" applyNumberFormat="1" applyFont="1" applyFill="1" applyBorder="1" applyAlignment="1" applyProtection="1">
      <alignment vertical="center" wrapText="1"/>
      <protection locked="0"/>
    </xf>
    <xf numFmtId="3" fontId="33" fillId="0" borderId="26" xfId="0" applyNumberFormat="1" applyFont="1" applyBorder="1" applyAlignment="1">
      <alignment horizontal="center" vertical="center" wrapText="1"/>
    </xf>
    <xf numFmtId="3" fontId="33" fillId="0" borderId="61" xfId="0" applyNumberFormat="1" applyFont="1" applyBorder="1" applyAlignment="1">
      <alignment horizontal="center" vertical="center" wrapText="1"/>
    </xf>
    <xf numFmtId="0" fontId="33" fillId="0" borderId="61" xfId="0" applyFont="1" applyBorder="1" applyAlignment="1">
      <alignment horizontal="center" vertical="center" wrapText="1"/>
    </xf>
    <xf numFmtId="4" fontId="33" fillId="0" borderId="61" xfId="0" applyNumberFormat="1" applyFont="1" applyBorder="1" applyAlignment="1">
      <alignment horizontal="center" vertical="center" wrapText="1"/>
    </xf>
    <xf numFmtId="0" fontId="33" fillId="0" borderId="62" xfId="0" applyFont="1" applyBorder="1" applyAlignment="1">
      <alignment horizontal="center" vertical="center" wrapText="1"/>
    </xf>
    <xf numFmtId="3" fontId="33" fillId="0" borderId="9" xfId="0" applyNumberFormat="1" applyFont="1" applyBorder="1" applyAlignment="1">
      <alignment horizontal="center" vertical="center" wrapText="1"/>
    </xf>
    <xf numFmtId="0" fontId="33" fillId="0" borderId="9" xfId="0" applyFont="1" applyBorder="1" applyAlignment="1">
      <alignment horizontal="center" vertical="center" wrapText="1"/>
    </xf>
    <xf numFmtId="0" fontId="33" fillId="0" borderId="26" xfId="0" applyFont="1" applyBorder="1" applyAlignment="1">
      <alignment horizontal="center" vertical="center" wrapText="1"/>
    </xf>
    <xf numFmtId="1" fontId="3" fillId="4" borderId="42" xfId="0" applyNumberFormat="1" applyFont="1" applyFill="1" applyBorder="1" applyAlignment="1" applyProtection="1">
      <alignment horizontal="center" vertical="center" wrapText="1"/>
      <protection locked="0"/>
    </xf>
    <xf numFmtId="9" fontId="25" fillId="17" borderId="38" xfId="0" applyNumberFormat="1" applyFont="1" applyFill="1" applyBorder="1" applyAlignment="1">
      <alignment horizontal="center" vertical="center"/>
    </xf>
    <xf numFmtId="9" fontId="2" fillId="20" borderId="10" xfId="0" applyNumberFormat="1" applyFont="1" applyFill="1" applyBorder="1"/>
    <xf numFmtId="9" fontId="25" fillId="17" borderId="10" xfId="0" applyNumberFormat="1" applyFont="1" applyFill="1" applyBorder="1" applyAlignment="1">
      <alignment horizontal="center" vertical="center"/>
    </xf>
    <xf numFmtId="9" fontId="25" fillId="18" borderId="10" xfId="0" applyNumberFormat="1" applyFont="1" applyFill="1" applyBorder="1" applyAlignment="1">
      <alignment horizontal="center" vertical="center"/>
    </xf>
    <xf numFmtId="3" fontId="32" fillId="0" borderId="62" xfId="0" applyNumberFormat="1" applyFont="1" applyBorder="1" applyAlignment="1">
      <alignment horizontal="center" vertical="center" wrapText="1"/>
    </xf>
    <xf numFmtId="3" fontId="32" fillId="0" borderId="9" xfId="0" applyNumberFormat="1" applyFont="1" applyBorder="1" applyAlignment="1">
      <alignment horizontal="center" vertical="center" wrapText="1"/>
    </xf>
    <xf numFmtId="3" fontId="53" fillId="19" borderId="62" xfId="0" applyNumberFormat="1" applyFont="1" applyFill="1" applyBorder="1" applyAlignment="1">
      <alignment horizontal="center" vertical="center" wrapText="1"/>
    </xf>
    <xf numFmtId="3" fontId="33" fillId="0" borderId="25" xfId="0" applyNumberFormat="1" applyFont="1" applyBorder="1" applyAlignment="1">
      <alignment horizontal="center" vertical="center" wrapText="1"/>
    </xf>
    <xf numFmtId="3" fontId="33" fillId="0" borderId="32" xfId="0" applyNumberFormat="1" applyFont="1" applyBorder="1" applyAlignment="1">
      <alignment horizontal="center" vertical="center" wrapText="1"/>
    </xf>
    <xf numFmtId="3" fontId="33" fillId="0" borderId="24" xfId="0" applyNumberFormat="1" applyFont="1" applyBorder="1" applyAlignment="1">
      <alignment horizontal="center" vertical="center" wrapText="1"/>
    </xf>
    <xf numFmtId="4" fontId="33" fillId="0" borderId="32" xfId="0" applyNumberFormat="1" applyFont="1" applyBorder="1" applyAlignment="1">
      <alignment horizontal="center" vertical="center" wrapText="1"/>
    </xf>
    <xf numFmtId="3" fontId="33" fillId="0" borderId="62" xfId="0" applyNumberFormat="1" applyFont="1" applyBorder="1" applyAlignment="1">
      <alignment horizontal="center" vertical="center" wrapText="1"/>
    </xf>
    <xf numFmtId="9" fontId="2" fillId="0" borderId="6" xfId="2" applyFont="1" applyBorder="1"/>
    <xf numFmtId="4" fontId="33" fillId="0" borderId="9"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20" borderId="1" xfId="0" applyFont="1" applyFill="1" applyBorder="1" applyAlignment="1">
      <alignment horizontal="center" wrapText="1"/>
    </xf>
    <xf numFmtId="9" fontId="0" fillId="0" borderId="43" xfId="2" applyFont="1" applyBorder="1" applyAlignment="1">
      <alignment horizontal="center" vertical="center" wrapText="1"/>
    </xf>
    <xf numFmtId="9" fontId="0" fillId="0" borderId="11" xfId="2" applyFont="1" applyBorder="1" applyAlignment="1">
      <alignment horizontal="center" vertical="center" wrapText="1"/>
    </xf>
    <xf numFmtId="9" fontId="0" fillId="0" borderId="12" xfId="2" applyFont="1" applyBorder="1" applyAlignment="1">
      <alignment horizontal="center" vertical="center" wrapText="1"/>
    </xf>
    <xf numFmtId="0" fontId="0" fillId="0" borderId="4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9" fontId="0" fillId="0" borderId="1" xfId="2" applyFont="1" applyBorder="1" applyAlignment="1">
      <alignment horizontal="center" vertical="center" wrapText="1"/>
    </xf>
    <xf numFmtId="0" fontId="0" fillId="0" borderId="1" xfId="0" applyBorder="1" applyAlignment="1">
      <alignment horizontal="left" vertical="center" wrapText="1"/>
    </xf>
    <xf numFmtId="165" fontId="16" fillId="0" borderId="43" xfId="1" applyNumberFormat="1" applyFont="1" applyFill="1" applyBorder="1" applyAlignment="1" applyProtection="1">
      <alignment horizontal="center" vertical="center" wrapText="1"/>
      <protection locked="0"/>
    </xf>
    <xf numFmtId="165" fontId="16" fillId="0" borderId="11" xfId="1" applyNumberFormat="1" applyFont="1" applyFill="1" applyBorder="1" applyAlignment="1" applyProtection="1">
      <alignment horizontal="center" vertical="center" wrapText="1"/>
      <protection locked="0"/>
    </xf>
    <xf numFmtId="165" fontId="16" fillId="0" borderId="12" xfId="1" applyNumberFormat="1" applyFont="1" applyFill="1" applyBorder="1" applyAlignment="1" applyProtection="1">
      <alignment horizontal="center" vertical="center" wrapText="1"/>
      <protection locked="0"/>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165" fontId="16" fillId="0" borderId="44" xfId="1" applyNumberFormat="1" applyFont="1" applyFill="1" applyBorder="1" applyAlignment="1" applyProtection="1">
      <alignment horizontal="center" vertical="center" wrapText="1"/>
      <protection locked="0"/>
    </xf>
    <xf numFmtId="165" fontId="16" fillId="0" borderId="59" xfId="1" applyNumberFormat="1" applyFont="1" applyFill="1" applyBorder="1" applyAlignment="1" applyProtection="1">
      <alignment horizontal="center" vertical="center" wrapText="1"/>
      <protection locked="0"/>
    </xf>
    <xf numFmtId="165" fontId="16" fillId="0" borderId="5" xfId="1" applyNumberFormat="1" applyFont="1" applyFill="1" applyBorder="1" applyAlignment="1" applyProtection="1">
      <alignment horizontal="center" vertical="center" wrapText="1"/>
      <protection locked="0"/>
    </xf>
    <xf numFmtId="165" fontId="16" fillId="0" borderId="4" xfId="1" applyNumberFormat="1" applyFont="1" applyFill="1" applyBorder="1" applyAlignment="1" applyProtection="1">
      <alignment horizontal="center" vertical="center" wrapText="1"/>
      <protection locked="0"/>
    </xf>
    <xf numFmtId="165" fontId="16" fillId="0" borderId="1" xfId="1" applyNumberFormat="1" applyFont="1" applyFill="1" applyBorder="1" applyAlignment="1" applyProtection="1">
      <alignment horizontal="center" vertical="center" wrapText="1"/>
      <protection locked="0"/>
    </xf>
    <xf numFmtId="165" fontId="15" fillId="15" borderId="17" xfId="1" applyNumberFormat="1" applyFont="1" applyFill="1" applyBorder="1" applyAlignment="1" applyProtection="1">
      <alignment horizontal="center" vertical="center" wrapText="1"/>
    </xf>
    <xf numFmtId="165" fontId="15" fillId="15" borderId="32" xfId="1" applyNumberFormat="1" applyFont="1" applyFill="1" applyBorder="1" applyAlignment="1" applyProtection="1">
      <alignment horizontal="center" vertical="center" wrapText="1"/>
    </xf>
    <xf numFmtId="165" fontId="15" fillId="15" borderId="2" xfId="1" applyNumberFormat="1" applyFont="1" applyFill="1" applyBorder="1" applyAlignment="1" applyProtection="1">
      <alignment horizontal="center" vertical="center" wrapText="1"/>
    </xf>
    <xf numFmtId="165" fontId="15" fillId="15" borderId="31" xfId="1" applyNumberFormat="1" applyFont="1" applyFill="1" applyBorder="1" applyAlignment="1" applyProtection="1">
      <alignment horizontal="center" vertical="center" wrapText="1"/>
    </xf>
    <xf numFmtId="165" fontId="15" fillId="20" borderId="40" xfId="1" applyNumberFormat="1" applyFont="1" applyFill="1" applyBorder="1" applyAlignment="1" applyProtection="1">
      <alignment horizontal="center" vertical="center" wrapText="1"/>
    </xf>
    <xf numFmtId="165" fontId="15" fillId="20" borderId="39" xfId="1" applyNumberFormat="1" applyFont="1" applyFill="1" applyBorder="1" applyAlignment="1" applyProtection="1">
      <alignment horizontal="center" vertical="center" wrapText="1"/>
    </xf>
    <xf numFmtId="165" fontId="15" fillId="20" borderId="42" xfId="1" applyNumberFormat="1" applyFont="1" applyFill="1" applyBorder="1" applyAlignment="1" applyProtection="1">
      <alignment horizontal="center" vertical="center" wrapText="1"/>
    </xf>
    <xf numFmtId="165" fontId="15" fillId="20" borderId="13" xfId="1" applyNumberFormat="1" applyFont="1" applyFill="1" applyBorder="1" applyAlignment="1" applyProtection="1">
      <alignment horizontal="center" vertical="center" wrapText="1"/>
    </xf>
    <xf numFmtId="165" fontId="15" fillId="20" borderId="1" xfId="1" applyNumberFormat="1" applyFont="1" applyFill="1" applyBorder="1" applyAlignment="1" applyProtection="1">
      <alignment horizontal="center" vertical="center" wrapText="1"/>
    </xf>
    <xf numFmtId="165" fontId="15" fillId="20" borderId="43" xfId="1" applyNumberFormat="1" applyFont="1" applyFill="1" applyBorder="1" applyAlignment="1" applyProtection="1">
      <alignment horizontal="center" vertical="center" wrapText="1"/>
    </xf>
    <xf numFmtId="165" fontId="15" fillId="15" borderId="49" xfId="1" applyNumberFormat="1" applyFont="1" applyFill="1" applyBorder="1" applyAlignment="1" applyProtection="1">
      <alignment horizontal="center" vertical="center" wrapText="1"/>
    </xf>
    <xf numFmtId="165" fontId="15" fillId="15" borderId="28" xfId="1" applyNumberFormat="1" applyFont="1" applyFill="1" applyBorder="1" applyAlignment="1" applyProtection="1">
      <alignment horizontal="center" vertical="center" wrapText="1"/>
    </xf>
    <xf numFmtId="165" fontId="15" fillId="15" borderId="29" xfId="1" applyNumberFormat="1" applyFont="1" applyFill="1" applyBorder="1" applyAlignment="1" applyProtection="1">
      <alignment horizontal="center" vertical="center" wrapText="1"/>
    </xf>
    <xf numFmtId="165" fontId="15" fillId="15" borderId="16" xfId="1" applyNumberFormat="1" applyFont="1" applyFill="1" applyBorder="1" applyAlignment="1" applyProtection="1">
      <alignment horizontal="center" vertical="center" wrapText="1"/>
    </xf>
    <xf numFmtId="165" fontId="15" fillId="15" borderId="13" xfId="1" applyNumberFormat="1" applyFont="1" applyFill="1" applyBorder="1" applyAlignment="1" applyProtection="1">
      <alignment horizontal="center" vertical="center" wrapText="1"/>
    </xf>
    <xf numFmtId="165" fontId="15" fillId="15" borderId="18" xfId="1" applyNumberFormat="1" applyFont="1" applyFill="1" applyBorder="1" applyAlignment="1" applyProtection="1">
      <alignment horizontal="center" vertical="center" wrapText="1"/>
    </xf>
    <xf numFmtId="165" fontId="15" fillId="15" borderId="6" xfId="1" applyNumberFormat="1" applyFont="1" applyFill="1" applyBorder="1" applyAlignment="1" applyProtection="1">
      <alignment horizontal="center" vertical="center" wrapText="1"/>
    </xf>
    <xf numFmtId="165" fontId="15" fillId="15" borderId="1" xfId="1" applyNumberFormat="1" applyFont="1" applyFill="1" applyBorder="1" applyAlignment="1" applyProtection="1">
      <alignment horizontal="center" vertical="center" wrapText="1"/>
    </xf>
    <xf numFmtId="165" fontId="15" fillId="15" borderId="19" xfId="1" applyNumberFormat="1" applyFont="1" applyFill="1" applyBorder="1" applyAlignment="1" applyProtection="1">
      <alignment horizontal="center" vertical="center" wrapText="1"/>
    </xf>
    <xf numFmtId="165" fontId="15" fillId="8" borderId="13" xfId="1" applyNumberFormat="1" applyFont="1" applyFill="1" applyBorder="1" applyAlignment="1" applyProtection="1">
      <alignment horizontal="center" vertical="center" wrapText="1"/>
    </xf>
    <xf numFmtId="165" fontId="15" fillId="8" borderId="18" xfId="1" applyNumberFormat="1" applyFont="1" applyFill="1" applyBorder="1" applyAlignment="1" applyProtection="1">
      <alignment horizontal="center" vertical="center" wrapText="1"/>
    </xf>
    <xf numFmtId="0" fontId="21"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18" fillId="0" borderId="43"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1" fillId="0" borderId="0" xfId="0" applyFont="1" applyAlignment="1">
      <alignment horizontal="center"/>
    </xf>
    <xf numFmtId="0" fontId="11" fillId="0" borderId="48" xfId="0" applyFont="1" applyBorder="1" applyAlignment="1">
      <alignment horizontal="center"/>
    </xf>
    <xf numFmtId="165" fontId="15" fillId="20" borderId="18" xfId="1" applyNumberFormat="1" applyFont="1" applyFill="1" applyBorder="1" applyAlignment="1" applyProtection="1">
      <alignment horizontal="center" vertical="center" wrapText="1"/>
    </xf>
    <xf numFmtId="165" fontId="15" fillId="20" borderId="19" xfId="1" applyNumberFormat="1" applyFont="1" applyFill="1" applyBorder="1" applyAlignment="1" applyProtection="1">
      <alignment horizontal="center" vertical="center" wrapText="1"/>
    </xf>
    <xf numFmtId="165" fontId="15" fillId="20" borderId="45" xfId="1" applyNumberFormat="1" applyFont="1" applyFill="1" applyBorder="1" applyAlignment="1" applyProtection="1">
      <alignment horizontal="center" vertical="center" wrapText="1"/>
    </xf>
    <xf numFmtId="165" fontId="15" fillId="8" borderId="1" xfId="1" applyNumberFormat="1" applyFont="1" applyFill="1" applyBorder="1" applyAlignment="1" applyProtection="1">
      <alignment horizontal="center" vertical="center" wrapText="1"/>
    </xf>
    <xf numFmtId="165" fontId="15" fillId="8" borderId="19" xfId="1" applyNumberFormat="1" applyFont="1" applyFill="1" applyBorder="1" applyAlignment="1" applyProtection="1">
      <alignment horizontal="center" vertical="center" wrapText="1"/>
    </xf>
    <xf numFmtId="165" fontId="15" fillId="8" borderId="45" xfId="1" applyNumberFormat="1" applyFont="1" applyFill="1" applyBorder="1" applyAlignment="1" applyProtection="1">
      <alignment horizontal="center" vertical="center" wrapText="1"/>
    </xf>
    <xf numFmtId="165" fontId="14" fillId="15" borderId="33" xfId="1" applyNumberFormat="1" applyFont="1" applyFill="1" applyBorder="1" applyAlignment="1" applyProtection="1">
      <alignment horizontal="center" vertical="center" wrapText="1"/>
    </xf>
    <xf numFmtId="165" fontId="14" fillId="15" borderId="17" xfId="1" applyNumberFormat="1" applyFont="1" applyFill="1" applyBorder="1" applyAlignment="1" applyProtection="1">
      <alignment horizontal="center" vertical="center" wrapText="1"/>
    </xf>
    <xf numFmtId="165" fontId="14" fillId="15" borderId="8" xfId="1" applyNumberFormat="1" applyFont="1" applyFill="1" applyBorder="1" applyAlignment="1" applyProtection="1">
      <alignment horizontal="center" vertical="center" wrapText="1"/>
    </xf>
    <xf numFmtId="165" fontId="14" fillId="15" borderId="9" xfId="1" applyNumberFormat="1" applyFont="1" applyFill="1" applyBorder="1" applyAlignment="1" applyProtection="1">
      <alignment horizontal="center" vertical="center" wrapText="1"/>
    </xf>
    <xf numFmtId="0" fontId="18" fillId="0" borderId="1" xfId="0" applyFont="1" applyBorder="1" applyAlignment="1">
      <alignment horizontal="center" vertical="center"/>
    </xf>
    <xf numFmtId="0" fontId="48" fillId="0" borderId="43"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0" fontId="48" fillId="16" borderId="1"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21" fillId="0" borderId="50" xfId="0" applyFont="1" applyBorder="1" applyAlignment="1">
      <alignment horizontal="center" vertical="center" wrapText="1"/>
    </xf>
    <xf numFmtId="0" fontId="21" fillId="0" borderId="3" xfId="0" applyFont="1" applyBorder="1" applyAlignment="1">
      <alignment horizontal="center" vertical="center" wrapText="1"/>
    </xf>
    <xf numFmtId="0" fontId="48" fillId="0" borderId="50"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3"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 xfId="0" applyFont="1" applyBorder="1" applyAlignment="1">
      <alignment horizontal="center" vertical="center" wrapText="1"/>
    </xf>
    <xf numFmtId="0" fontId="0" fillId="0" borderId="4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65" fontId="15" fillId="15" borderId="33" xfId="1" applyNumberFormat="1" applyFont="1" applyFill="1" applyBorder="1" applyAlignment="1" applyProtection="1">
      <alignment horizontal="center" vertical="center" wrapText="1"/>
    </xf>
    <xf numFmtId="165" fontId="15" fillId="15" borderId="34" xfId="1" applyNumberFormat="1" applyFont="1" applyFill="1" applyBorder="1" applyAlignment="1" applyProtection="1">
      <alignment horizontal="center" vertical="center" wrapText="1"/>
    </xf>
    <xf numFmtId="0" fontId="50" fillId="35" borderId="43" xfId="0" applyFont="1" applyFill="1" applyBorder="1" applyAlignment="1">
      <alignment horizontal="center" vertical="center" wrapText="1"/>
    </xf>
    <xf numFmtId="0" fontId="50" fillId="35" borderId="12" xfId="0" applyFont="1" applyFill="1" applyBorder="1" applyAlignment="1">
      <alignment horizontal="center" vertical="center" wrapText="1"/>
    </xf>
    <xf numFmtId="0" fontId="32" fillId="0" borderId="43"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3" fontId="16" fillId="0" borderId="43" xfId="1" applyNumberFormat="1" applyFont="1" applyFill="1" applyBorder="1" applyAlignment="1" applyProtection="1">
      <alignment horizontal="center" vertical="center" wrapText="1"/>
      <protection locked="0"/>
    </xf>
    <xf numFmtId="3" fontId="16" fillId="0" borderId="12" xfId="1" applyNumberFormat="1" applyFont="1" applyFill="1" applyBorder="1" applyAlignment="1" applyProtection="1">
      <alignment horizontal="center" vertical="center" wrapText="1"/>
      <protection locked="0"/>
    </xf>
    <xf numFmtId="0" fontId="48" fillId="0" borderId="6" xfId="0" applyFont="1" applyBorder="1" applyAlignment="1">
      <alignment horizontal="center" vertical="center" wrapText="1"/>
    </xf>
    <xf numFmtId="3" fontId="16" fillId="0" borderId="11" xfId="1" applyNumberFormat="1" applyFont="1" applyFill="1" applyBorder="1" applyAlignment="1" applyProtection="1">
      <alignment horizontal="center" vertical="center" wrapText="1"/>
      <protection locked="0"/>
    </xf>
    <xf numFmtId="49" fontId="50" fillId="16" borderId="43" xfId="0" applyNumberFormat="1" applyFont="1" applyFill="1" applyBorder="1" applyAlignment="1">
      <alignment horizontal="center" vertical="center" wrapText="1"/>
    </xf>
    <xf numFmtId="49" fontId="50" fillId="16" borderId="12" xfId="0" applyNumberFormat="1" applyFont="1" applyFill="1" applyBorder="1" applyAlignment="1">
      <alignment horizontal="center" vertical="center" wrapText="1"/>
    </xf>
    <xf numFmtId="9" fontId="32" fillId="0" borderId="43" xfId="0" applyNumberFormat="1" applyFont="1" applyBorder="1" applyAlignment="1">
      <alignment horizontal="center" vertical="center" wrapText="1"/>
    </xf>
    <xf numFmtId="9" fontId="32" fillId="0" borderId="12" xfId="0" applyNumberFormat="1" applyFont="1" applyBorder="1" applyAlignment="1">
      <alignment horizontal="center" vertical="center" wrapText="1"/>
    </xf>
    <xf numFmtId="9" fontId="16" fillId="0" borderId="43" xfId="2" applyFont="1" applyFill="1" applyBorder="1" applyAlignment="1" applyProtection="1">
      <alignment horizontal="center" vertical="center" wrapText="1"/>
      <protection locked="0"/>
    </xf>
    <xf numFmtId="9" fontId="16" fillId="0" borderId="12" xfId="2" applyFont="1" applyFill="1" applyBorder="1" applyAlignment="1" applyProtection="1">
      <alignment horizontal="center" vertical="center" wrapText="1"/>
      <protection locked="0"/>
    </xf>
    <xf numFmtId="0" fontId="32" fillId="0" borderId="43" xfId="0" applyFont="1" applyBorder="1" applyAlignment="1">
      <alignment vertical="center" wrapText="1"/>
    </xf>
    <xf numFmtId="0" fontId="32" fillId="0" borderId="12" xfId="0" applyFont="1" applyBorder="1" applyAlignment="1">
      <alignment vertical="center" wrapText="1"/>
    </xf>
    <xf numFmtId="0" fontId="52" fillId="0" borderId="43" xfId="0" applyFont="1" applyBorder="1" applyAlignment="1">
      <alignment horizontal="center" vertical="center" wrapText="1"/>
    </xf>
    <xf numFmtId="0" fontId="52" fillId="0" borderId="12" xfId="0" applyFont="1" applyBorder="1" applyAlignment="1">
      <alignment horizontal="center" vertical="center" wrapText="1"/>
    </xf>
    <xf numFmtId="0" fontId="32" fillId="0" borderId="11" xfId="0" applyFont="1" applyBorder="1" applyAlignment="1">
      <alignment vertical="center" wrapText="1"/>
    </xf>
    <xf numFmtId="0" fontId="52" fillId="0" borderId="43" xfId="0" applyFont="1" applyBorder="1" applyAlignment="1">
      <alignment vertical="center" wrapText="1"/>
    </xf>
    <xf numFmtId="0" fontId="52" fillId="0" borderId="12" xfId="0" applyFont="1" applyBorder="1" applyAlignment="1">
      <alignment vertical="center" wrapText="1"/>
    </xf>
    <xf numFmtId="3" fontId="52" fillId="0" borderId="43" xfId="1" applyNumberFormat="1" applyFont="1" applyFill="1" applyBorder="1" applyAlignment="1" applyProtection="1">
      <alignment horizontal="center" vertical="center" wrapText="1"/>
      <protection locked="0"/>
    </xf>
    <xf numFmtId="3" fontId="52" fillId="0" borderId="12" xfId="1" applyNumberFormat="1" applyFont="1" applyFill="1" applyBorder="1" applyAlignment="1" applyProtection="1">
      <alignment horizontal="center" vertical="center" wrapText="1"/>
      <protection locked="0"/>
    </xf>
    <xf numFmtId="3" fontId="52" fillId="0" borderId="11" xfId="1" applyNumberFormat="1" applyFont="1" applyFill="1" applyBorder="1" applyAlignment="1" applyProtection="1">
      <alignment horizontal="center" vertical="center" wrapText="1"/>
      <protection locked="0"/>
    </xf>
    <xf numFmtId="9" fontId="32" fillId="0" borderId="11" xfId="0" applyNumberFormat="1" applyFont="1" applyBorder="1" applyAlignment="1">
      <alignment horizontal="center" vertical="center" wrapText="1"/>
    </xf>
    <xf numFmtId="9" fontId="16" fillId="0" borderId="11" xfId="2" applyFont="1" applyFill="1" applyBorder="1" applyAlignment="1" applyProtection="1">
      <alignment horizontal="center" vertical="center" wrapText="1"/>
      <protection locked="0"/>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65" fontId="15" fillId="8" borderId="12" xfId="1" applyNumberFormat="1" applyFont="1" applyFill="1" applyBorder="1" applyAlignment="1" applyProtection="1">
      <alignment horizontal="center" vertical="center" wrapText="1"/>
    </xf>
    <xf numFmtId="165" fontId="15" fillId="8" borderId="43" xfId="1" applyNumberFormat="1" applyFont="1" applyFill="1" applyBorder="1" applyAlignment="1" applyProtection="1">
      <alignment horizontal="center" vertical="center" wrapText="1"/>
    </xf>
    <xf numFmtId="9" fontId="16" fillId="0" borderId="1" xfId="2" applyFont="1" applyFill="1" applyBorder="1" applyAlignment="1" applyProtection="1">
      <alignment horizontal="center" vertical="center" wrapText="1"/>
      <protection locked="0"/>
    </xf>
    <xf numFmtId="165" fontId="15" fillId="8" borderId="5" xfId="1" applyNumberFormat="1" applyFont="1" applyFill="1" applyBorder="1" applyAlignment="1" applyProtection="1">
      <alignment horizontal="center" vertical="center" wrapText="1"/>
    </xf>
    <xf numFmtId="165" fontId="15" fillId="8" borderId="44" xfId="1" applyNumberFormat="1" applyFont="1" applyFill="1" applyBorder="1" applyAlignment="1" applyProtection="1">
      <alignment horizontal="center" vertical="center" wrapText="1"/>
    </xf>
    <xf numFmtId="165" fontId="14" fillId="8" borderId="1" xfId="1" applyNumberFormat="1" applyFont="1" applyFill="1" applyBorder="1" applyAlignment="1" applyProtection="1">
      <alignment horizontal="center" vertical="center" wrapText="1"/>
    </xf>
    <xf numFmtId="165" fontId="15" fillId="8" borderId="2" xfId="1" applyNumberFormat="1" applyFont="1" applyFill="1" applyBorder="1" applyAlignment="1" applyProtection="1">
      <alignment horizontal="center" vertical="center" wrapText="1"/>
    </xf>
    <xf numFmtId="165" fontId="15" fillId="8" borderId="31" xfId="1" applyNumberFormat="1" applyFont="1" applyFill="1" applyBorder="1" applyAlignment="1" applyProtection="1">
      <alignment horizontal="center" vertical="center" wrapText="1"/>
    </xf>
    <xf numFmtId="165" fontId="15" fillId="8" borderId="30" xfId="1" applyNumberFormat="1" applyFont="1" applyFill="1" applyBorder="1" applyAlignment="1" applyProtection="1">
      <alignment horizontal="center" vertical="center" wrapText="1"/>
    </xf>
    <xf numFmtId="165" fontId="15" fillId="8" borderId="11" xfId="1" applyNumberFormat="1" applyFont="1" applyFill="1" applyBorder="1" applyAlignment="1" applyProtection="1">
      <alignment horizontal="center" vertical="center" wrapText="1"/>
    </xf>
    <xf numFmtId="165" fontId="15" fillId="8" borderId="58" xfId="1" applyNumberFormat="1" applyFont="1" applyFill="1" applyBorder="1" applyAlignment="1" applyProtection="1">
      <alignment horizontal="center" vertical="center" wrapText="1"/>
    </xf>
    <xf numFmtId="165" fontId="15" fillId="8" borderId="38" xfId="1" applyNumberFormat="1" applyFont="1" applyFill="1" applyBorder="1" applyAlignment="1" applyProtection="1">
      <alignment horizontal="center" vertical="center" wrapText="1"/>
    </xf>
    <xf numFmtId="165" fontId="15" fillId="8" borderId="42" xfId="1" applyNumberFormat="1" applyFont="1" applyFill="1" applyBorder="1" applyAlignment="1" applyProtection="1">
      <alignment horizontal="center" vertical="center" wrapText="1"/>
    </xf>
    <xf numFmtId="0" fontId="3" fillId="5" borderId="39"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4" fillId="5" borderId="40" xfId="0" applyFont="1" applyFill="1" applyBorder="1" applyAlignment="1" applyProtection="1">
      <alignment horizontal="center" vertical="center" wrapText="1"/>
      <protection locked="0"/>
    </xf>
    <xf numFmtId="0" fontId="4" fillId="5" borderId="13" xfId="0" applyFont="1" applyFill="1" applyBorder="1" applyAlignment="1" applyProtection="1">
      <alignment horizontal="center" vertical="center" wrapText="1"/>
      <protection locked="0"/>
    </xf>
    <xf numFmtId="0" fontId="4" fillId="5" borderId="41" xfId="0" applyFont="1" applyFill="1" applyBorder="1" applyAlignment="1" applyProtection="1">
      <alignment horizontal="center" vertical="center" wrapText="1"/>
      <protection locked="0"/>
    </xf>
    <xf numFmtId="1" fontId="3" fillId="8" borderId="5" xfId="2" applyNumberFormat="1" applyFont="1" applyFill="1" applyBorder="1" applyAlignment="1" applyProtection="1">
      <alignment horizontal="center" vertical="center" wrapText="1"/>
      <protection locked="0"/>
    </xf>
    <xf numFmtId="1" fontId="3" fillId="8" borderId="2" xfId="2" applyNumberFormat="1" applyFont="1" applyFill="1" applyBorder="1" applyAlignment="1" applyProtection="1">
      <alignment horizontal="center" vertical="center" wrapText="1"/>
      <protection locked="0"/>
    </xf>
    <xf numFmtId="0" fontId="4" fillId="4" borderId="16"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8" borderId="40" xfId="0" applyFont="1" applyFill="1" applyBorder="1" applyAlignment="1" applyProtection="1">
      <alignment horizontal="center" vertical="center" wrapText="1"/>
      <protection locked="0"/>
    </xf>
    <xf numFmtId="0" fontId="4" fillId="8" borderId="13" xfId="0" applyFont="1" applyFill="1" applyBorder="1" applyAlignment="1" applyProtection="1">
      <alignment horizontal="center" vertical="center" wrapText="1"/>
      <protection locked="0"/>
    </xf>
    <xf numFmtId="0" fontId="4" fillId="8" borderId="41" xfId="0" applyFont="1" applyFill="1" applyBorder="1" applyAlignment="1" applyProtection="1">
      <alignment horizontal="center" vertical="center" wrapText="1"/>
      <protection locked="0"/>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9" xfId="0" applyFont="1" applyFill="1" applyBorder="1" applyAlignment="1">
      <alignment horizontal="center" vertical="center" wrapText="1"/>
    </xf>
    <xf numFmtId="1" fontId="3" fillId="8" borderId="34" xfId="2" applyNumberFormat="1" applyFont="1" applyFill="1" applyBorder="1" applyAlignment="1" applyProtection="1">
      <alignment horizontal="center" vertical="center" wrapText="1"/>
      <protection locked="0"/>
    </xf>
    <xf numFmtId="1" fontId="3" fillId="6" borderId="36" xfId="0" applyNumberFormat="1" applyFont="1" applyFill="1" applyBorder="1" applyAlignment="1" applyProtection="1">
      <alignment horizontal="center" vertical="center" wrapText="1"/>
      <protection locked="0"/>
    </xf>
    <xf numFmtId="0" fontId="3" fillId="6" borderId="6" xfId="0" applyFont="1" applyFill="1" applyBorder="1" applyAlignment="1" applyProtection="1">
      <alignment horizontal="center" vertical="center" wrapText="1"/>
      <protection locked="0"/>
    </xf>
    <xf numFmtId="1" fontId="3" fillId="6" borderId="4"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0" fontId="4" fillId="2" borderId="18" xfId="0" applyFont="1" applyFill="1" applyBorder="1" applyAlignment="1" applyProtection="1">
      <alignment horizontal="center" vertical="center" wrapText="1"/>
      <protection locked="0"/>
    </xf>
    <xf numFmtId="0" fontId="4" fillId="2" borderId="19"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4" borderId="40"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4" fillId="4" borderId="41" xfId="0"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1" fontId="8" fillId="4" borderId="43" xfId="0" applyNumberFormat="1" applyFont="1" applyFill="1" applyBorder="1" applyAlignment="1">
      <alignment horizontal="center" vertical="center" wrapText="1"/>
    </xf>
    <xf numFmtId="0" fontId="8" fillId="4" borderId="21" xfId="0" applyFont="1" applyFill="1" applyBorder="1" applyAlignment="1">
      <alignment horizontal="center" vertical="center" wrapText="1"/>
    </xf>
    <xf numFmtId="0" fontId="4" fillId="2" borderId="40" xfId="0" applyFont="1" applyFill="1" applyBorder="1" applyAlignment="1" applyProtection="1">
      <alignment horizontal="center" vertical="center" wrapText="1"/>
      <protection locked="0"/>
    </xf>
    <xf numFmtId="0" fontId="4" fillId="2" borderId="39" xfId="0" applyFont="1" applyFill="1" applyBorder="1" applyAlignment="1" applyProtection="1">
      <alignment horizontal="center" vertical="center" wrapText="1"/>
      <protection locked="0"/>
    </xf>
    <xf numFmtId="0" fontId="4" fillId="2" borderId="37" xfId="0" applyFont="1" applyFill="1" applyBorder="1" applyAlignment="1" applyProtection="1">
      <alignment horizontal="center" vertical="center" wrapText="1"/>
      <protection locked="0"/>
    </xf>
    <xf numFmtId="0" fontId="8" fillId="4" borderId="24" xfId="0" applyFont="1" applyFill="1" applyBorder="1" applyAlignment="1" applyProtection="1">
      <alignment horizontal="center" vertical="center"/>
      <protection locked="0"/>
    </xf>
    <xf numFmtId="0" fontId="8" fillId="4" borderId="25" xfId="0" applyFont="1" applyFill="1" applyBorder="1" applyAlignment="1" applyProtection="1">
      <alignment horizontal="center" vertical="center"/>
      <protection locked="0"/>
    </xf>
    <xf numFmtId="0" fontId="8" fillId="4" borderId="26" xfId="0" applyFont="1" applyFill="1" applyBorder="1" applyAlignment="1" applyProtection="1">
      <alignment horizontal="center" vertical="center"/>
      <protection locked="0"/>
    </xf>
    <xf numFmtId="0" fontId="4" fillId="2" borderId="35" xfId="0" applyFont="1" applyFill="1" applyBorder="1" applyAlignment="1" applyProtection="1">
      <alignment horizontal="center" vertical="center" wrapText="1"/>
      <protection locked="0"/>
    </xf>
    <xf numFmtId="0" fontId="4" fillId="2" borderId="36" xfId="0" applyFont="1" applyFill="1" applyBorder="1" applyAlignment="1" applyProtection="1">
      <alignment horizontal="center" vertical="center" wrapText="1"/>
      <protection locked="0"/>
    </xf>
    <xf numFmtId="0" fontId="4" fillId="2" borderId="56" xfId="0" applyFont="1" applyFill="1" applyBorder="1" applyAlignment="1" applyProtection="1">
      <alignment horizontal="center" vertical="center" wrapText="1"/>
      <protection locked="0"/>
    </xf>
    <xf numFmtId="0" fontId="4" fillId="4" borderId="14"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6" borderId="40" xfId="0" applyFont="1" applyFill="1" applyBorder="1" applyAlignment="1" applyProtection="1">
      <alignment horizontal="center" vertical="center" wrapText="1"/>
      <protection locked="0"/>
    </xf>
    <xf numFmtId="0" fontId="4" fillId="6" borderId="13" xfId="0" applyFont="1" applyFill="1" applyBorder="1" applyAlignment="1" applyProtection="1">
      <alignment horizontal="center" vertical="center" wrapText="1"/>
      <protection locked="0"/>
    </xf>
    <xf numFmtId="0" fontId="4" fillId="6" borderId="41" xfId="0" applyFont="1" applyFill="1" applyBorder="1" applyAlignment="1" applyProtection="1">
      <alignment horizontal="center" vertical="center" wrapText="1"/>
      <protection locked="0"/>
    </xf>
    <xf numFmtId="1" fontId="3" fillId="6" borderId="10" xfId="0" applyNumberFormat="1" applyFont="1" applyFill="1" applyBorder="1" applyAlignment="1" applyProtection="1">
      <alignment horizontal="center" vertical="center" wrapText="1"/>
      <protection locked="0"/>
    </xf>
    <xf numFmtId="1" fontId="4" fillId="7" borderId="10" xfId="0" applyNumberFormat="1" applyFont="1" applyFill="1" applyBorder="1" applyAlignment="1" applyProtection="1">
      <alignment horizontal="center" vertical="center"/>
      <protection locked="0"/>
    </xf>
    <xf numFmtId="0" fontId="4" fillId="7" borderId="10" xfId="0" applyFont="1" applyFill="1" applyBorder="1" applyAlignment="1" applyProtection="1">
      <alignment horizontal="center" vertical="center"/>
      <protection locked="0"/>
    </xf>
    <xf numFmtId="1" fontId="4" fillId="7" borderId="4" xfId="0" applyNumberFormat="1" applyFont="1" applyFill="1" applyBorder="1" applyAlignment="1" applyProtection="1">
      <alignment horizontal="center" vertical="center"/>
      <protection locked="0"/>
    </xf>
    <xf numFmtId="0" fontId="8" fillId="7" borderId="15" xfId="0" applyFont="1" applyFill="1" applyBorder="1" applyAlignment="1">
      <alignment horizontal="center" vertical="center" wrapText="1"/>
    </xf>
    <xf numFmtId="0" fontId="8" fillId="7" borderId="15" xfId="0" applyFont="1" applyFill="1" applyBorder="1" applyAlignment="1">
      <alignment horizontal="center" vertical="center"/>
    </xf>
    <xf numFmtId="0" fontId="4" fillId="4" borderId="19" xfId="0" applyFont="1" applyFill="1" applyBorder="1" applyAlignment="1">
      <alignment horizontal="center" vertical="center" wrapText="1"/>
    </xf>
    <xf numFmtId="0" fontId="4" fillId="4" borderId="45" xfId="0" applyFont="1" applyFill="1" applyBorder="1" applyAlignment="1">
      <alignment horizontal="center" vertical="center"/>
    </xf>
    <xf numFmtId="0" fontId="4" fillId="4" borderId="13"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3" fillId="5" borderId="4" xfId="0" applyFont="1" applyFill="1" applyBorder="1" applyAlignment="1" applyProtection="1">
      <alignment horizontal="center" vertical="center" wrapText="1"/>
      <protection locked="0"/>
    </xf>
    <xf numFmtId="0" fontId="41" fillId="7" borderId="44" xfId="0" applyFont="1" applyFill="1" applyBorder="1" applyAlignment="1">
      <alignment horizontal="center" vertical="center" wrapText="1"/>
    </xf>
    <xf numFmtId="0" fontId="41" fillId="7" borderId="53" xfId="0" applyFont="1" applyFill="1" applyBorder="1" applyAlignment="1">
      <alignment horizontal="center" vertical="center" wrapText="1"/>
    </xf>
    <xf numFmtId="0" fontId="41" fillId="7" borderId="50" xfId="0" applyFont="1" applyFill="1" applyBorder="1" applyAlignment="1">
      <alignment horizontal="center" vertical="center" wrapText="1"/>
    </xf>
    <xf numFmtId="0" fontId="2" fillId="0" borderId="0" xfId="0" applyFont="1" applyAlignment="1">
      <alignment horizontal="center"/>
    </xf>
    <xf numFmtId="0" fontId="2" fillId="0" borderId="48" xfId="0" applyFont="1" applyBorder="1" applyAlignment="1">
      <alignment horizont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4" fillId="2" borderId="49" xfId="0" applyFont="1" applyFill="1" applyBorder="1" applyAlignment="1" applyProtection="1">
      <alignment horizontal="center" vertical="center" wrapText="1"/>
      <protection locked="0"/>
    </xf>
    <xf numFmtId="0" fontId="4" fillId="2" borderId="28" xfId="0" applyFont="1" applyFill="1" applyBorder="1" applyAlignment="1" applyProtection="1">
      <alignment horizontal="center" vertical="center" wrapText="1"/>
      <protection locked="0"/>
    </xf>
    <xf numFmtId="0" fontId="4" fillId="2" borderId="55" xfId="0" applyFont="1" applyFill="1" applyBorder="1" applyAlignment="1" applyProtection="1">
      <alignment horizontal="center" vertical="center" wrapText="1"/>
      <protection locked="0"/>
    </xf>
    <xf numFmtId="0" fontId="4" fillId="9" borderId="33" xfId="0" applyFont="1" applyFill="1" applyBorder="1" applyAlignment="1" applyProtection="1">
      <alignment horizontal="center" vertical="center" wrapText="1"/>
      <protection locked="0"/>
    </xf>
    <xf numFmtId="0" fontId="4" fillId="9" borderId="17" xfId="0" applyFont="1" applyFill="1" applyBorder="1" applyAlignment="1" applyProtection="1">
      <alignment horizontal="center" vertical="center" wrapText="1"/>
      <protection locked="0"/>
    </xf>
    <xf numFmtId="0" fontId="4" fillId="9" borderId="34"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4" fillId="10" borderId="33" xfId="0" applyFont="1" applyFill="1" applyBorder="1" applyAlignment="1" applyProtection="1">
      <alignment horizontal="center" vertical="center" wrapText="1"/>
      <protection locked="0"/>
    </xf>
    <xf numFmtId="0" fontId="4" fillId="10" borderId="17"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0" fontId="4" fillId="10" borderId="2" xfId="0" applyFont="1" applyFill="1" applyBorder="1" applyAlignment="1" applyProtection="1">
      <alignment horizontal="center" vertical="center" wrapText="1"/>
      <protection locked="0"/>
    </xf>
    <xf numFmtId="0" fontId="4" fillId="11" borderId="33" xfId="0" applyFont="1" applyFill="1" applyBorder="1" applyAlignment="1" applyProtection="1">
      <alignment horizontal="center" vertical="center" wrapText="1"/>
      <protection locked="0"/>
    </xf>
    <xf numFmtId="0" fontId="4" fillId="11" borderId="17" xfId="0" applyFont="1" applyFill="1" applyBorder="1" applyAlignment="1" applyProtection="1">
      <alignment horizontal="center" vertical="center" wrapText="1"/>
      <protection locked="0"/>
    </xf>
    <xf numFmtId="0" fontId="4" fillId="11" borderId="34" xfId="0" applyFont="1" applyFill="1" applyBorder="1" applyAlignment="1" applyProtection="1">
      <alignment horizontal="center" vertical="center" wrapText="1"/>
      <protection locked="0"/>
    </xf>
    <xf numFmtId="0" fontId="4" fillId="11" borderId="2"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17"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3" borderId="33" xfId="0" applyFont="1" applyFill="1" applyBorder="1" applyAlignment="1" applyProtection="1">
      <alignment horizontal="center" vertical="center" wrapText="1"/>
      <protection locked="0"/>
    </xf>
    <xf numFmtId="0" fontId="4" fillId="13" borderId="17" xfId="0" applyFont="1" applyFill="1" applyBorder="1" applyAlignment="1" applyProtection="1">
      <alignment horizontal="center" vertical="center" wrapText="1"/>
      <protection locked="0"/>
    </xf>
    <xf numFmtId="0" fontId="4" fillId="13" borderId="34" xfId="0" applyFont="1" applyFill="1" applyBorder="1" applyAlignment="1" applyProtection="1">
      <alignment horizontal="center" vertical="center" wrapText="1"/>
      <protection locked="0"/>
    </xf>
    <xf numFmtId="0" fontId="4" fillId="13" borderId="2" xfId="0" applyFont="1" applyFill="1" applyBorder="1" applyAlignment="1" applyProtection="1">
      <alignment horizontal="center" vertical="center" wrapText="1"/>
      <protection locked="0"/>
    </xf>
    <xf numFmtId="165" fontId="38" fillId="0" borderId="43" xfId="1" applyNumberFormat="1" applyFont="1" applyFill="1" applyBorder="1" applyAlignment="1" applyProtection="1">
      <alignment horizontal="center" vertical="center" wrapText="1"/>
      <protection locked="0"/>
    </xf>
    <xf numFmtId="165" fontId="38" fillId="0" borderId="11" xfId="1" applyNumberFormat="1" applyFont="1" applyFill="1" applyBorder="1" applyAlignment="1" applyProtection="1">
      <alignment horizontal="center" vertical="center" wrapText="1"/>
      <protection locked="0"/>
    </xf>
    <xf numFmtId="165" fontId="38" fillId="0" borderId="12" xfId="1" applyNumberFormat="1" applyFont="1" applyFill="1" applyBorder="1" applyAlignment="1" applyProtection="1">
      <alignment horizontal="center" vertical="center" wrapText="1"/>
      <protection locked="0"/>
    </xf>
    <xf numFmtId="0" fontId="43" fillId="22" borderId="43" xfId="0" applyFont="1" applyFill="1" applyBorder="1" applyAlignment="1">
      <alignment horizontal="center" vertical="center" wrapText="1"/>
    </xf>
    <xf numFmtId="0" fontId="43" fillId="22" borderId="12" xfId="0" applyFont="1" applyFill="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center" vertical="center" wrapText="1"/>
    </xf>
    <xf numFmtId="0" fontId="42" fillId="0" borderId="1" xfId="0" applyFont="1" applyBorder="1" applyAlignment="1">
      <alignment horizontal="center" vertical="center"/>
    </xf>
    <xf numFmtId="9" fontId="42" fillId="22" borderId="1" xfId="0" applyNumberFormat="1" applyFont="1" applyFill="1" applyBorder="1" applyAlignment="1">
      <alignment horizontal="center" vertical="center"/>
    </xf>
    <xf numFmtId="0" fontId="42" fillId="22" borderId="1" xfId="0" applyFont="1" applyFill="1" applyBorder="1" applyAlignment="1">
      <alignment horizontal="center" vertical="center"/>
    </xf>
    <xf numFmtId="0" fontId="42" fillId="22" borderId="43" xfId="0" applyFont="1" applyFill="1" applyBorder="1" applyAlignment="1">
      <alignment horizontal="center" vertical="center"/>
    </xf>
    <xf numFmtId="0" fontId="42" fillId="22" borderId="12" xfId="0" applyFont="1" applyFill="1" applyBorder="1" applyAlignment="1">
      <alignment horizontal="center" vertical="center"/>
    </xf>
    <xf numFmtId="0" fontId="40" fillId="0" borderId="4" xfId="0" applyFont="1" applyBorder="1" applyAlignment="1">
      <alignment horizontal="center" vertical="center" wrapText="1"/>
    </xf>
    <xf numFmtId="0" fontId="40" fillId="0" borderId="10" xfId="0" applyFont="1" applyBorder="1" applyAlignment="1">
      <alignment horizontal="center" vertical="center"/>
    </xf>
    <xf numFmtId="0" fontId="31" fillId="7"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9" fontId="40" fillId="4" borderId="1" xfId="0" applyNumberFormat="1" applyFont="1" applyFill="1" applyBorder="1" applyAlignment="1">
      <alignment horizontal="center" vertical="center" wrapText="1"/>
    </xf>
    <xf numFmtId="0" fontId="42" fillId="0" borderId="43"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2" xfId="0" applyFont="1" applyBorder="1" applyAlignment="1">
      <alignment horizontal="center" vertical="center" wrapText="1"/>
    </xf>
    <xf numFmtId="9" fontId="31" fillId="7" borderId="1" xfId="0" applyNumberFormat="1" applyFont="1" applyFill="1" applyBorder="1" applyAlignment="1">
      <alignment horizontal="center" vertical="center" wrapText="1"/>
    </xf>
    <xf numFmtId="9" fontId="1" fillId="0" borderId="43" xfId="0" applyNumberFormat="1" applyFont="1" applyBorder="1" applyAlignment="1">
      <alignment horizontal="center" vertical="center"/>
    </xf>
    <xf numFmtId="9" fontId="1" fillId="0" borderId="12" xfId="0" applyNumberFormat="1" applyFont="1" applyBorder="1" applyAlignment="1">
      <alignment horizontal="center" vertical="center"/>
    </xf>
    <xf numFmtId="9" fontId="38" fillId="0" borderId="43" xfId="2" applyFont="1" applyFill="1" applyBorder="1" applyAlignment="1" applyProtection="1">
      <alignment horizontal="center" vertical="center" wrapText="1"/>
      <protection locked="0"/>
    </xf>
    <xf numFmtId="9" fontId="38" fillId="0" borderId="12" xfId="2" applyFont="1" applyFill="1" applyBorder="1" applyAlignment="1" applyProtection="1">
      <alignment horizontal="center" vertical="center" wrapText="1"/>
      <protection locked="0"/>
    </xf>
    <xf numFmtId="0" fontId="1" fillId="0" borderId="43" xfId="0" applyFont="1" applyBorder="1" applyAlignment="1">
      <alignment horizontal="center" vertical="center" wrapText="1"/>
    </xf>
    <xf numFmtId="0" fontId="1" fillId="0" borderId="12" xfId="0" applyFont="1" applyBorder="1" applyAlignment="1">
      <alignment horizontal="center" vertical="center" wrapText="1"/>
    </xf>
    <xf numFmtId="166" fontId="31" fillId="7" borderId="43" xfId="0" applyNumberFormat="1" applyFont="1" applyFill="1" applyBorder="1" applyAlignment="1">
      <alignment horizontal="center" vertical="center" wrapText="1"/>
    </xf>
    <xf numFmtId="166" fontId="31" fillId="7" borderId="12" xfId="0" applyNumberFormat="1" applyFont="1" applyFill="1" applyBorder="1" applyAlignment="1">
      <alignment horizontal="center" vertical="center" wrapText="1"/>
    </xf>
    <xf numFmtId="0" fontId="31" fillId="7" borderId="4" xfId="0" applyFont="1" applyFill="1" applyBorder="1" applyAlignment="1">
      <alignment horizontal="center" vertical="center" wrapText="1"/>
    </xf>
    <xf numFmtId="0" fontId="31" fillId="7" borderId="10" xfId="0" applyFont="1" applyFill="1" applyBorder="1" applyAlignment="1">
      <alignment horizontal="center" vertical="center" wrapText="1"/>
    </xf>
    <xf numFmtId="0" fontId="31" fillId="7" borderId="6"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12" xfId="0" applyFont="1" applyFill="1" applyBorder="1" applyAlignment="1">
      <alignment horizontal="center" vertical="center" wrapText="1"/>
    </xf>
    <xf numFmtId="0" fontId="40" fillId="22" borderId="4" xfId="0" applyFont="1" applyFill="1" applyBorder="1" applyAlignment="1">
      <alignment horizontal="center" vertical="center" wrapText="1"/>
    </xf>
    <xf numFmtId="0" fontId="40" fillId="22" borderId="10" xfId="0" applyFont="1" applyFill="1" applyBorder="1" applyAlignment="1">
      <alignment horizontal="center" vertical="center" wrapText="1"/>
    </xf>
    <xf numFmtId="0" fontId="40" fillId="22" borderId="6" xfId="0" applyFont="1" applyFill="1" applyBorder="1" applyAlignment="1">
      <alignment horizontal="center" vertical="center" wrapText="1"/>
    </xf>
    <xf numFmtId="9" fontId="31" fillId="7" borderId="4" xfId="0" applyNumberFormat="1" applyFont="1" applyFill="1" applyBorder="1" applyAlignment="1">
      <alignment horizontal="center" vertical="center" wrapText="1"/>
    </xf>
    <xf numFmtId="9" fontId="31" fillId="7" borderId="10" xfId="0" applyNumberFormat="1" applyFont="1" applyFill="1" applyBorder="1" applyAlignment="1">
      <alignment horizontal="center" vertical="center" wrapText="1"/>
    </xf>
    <xf numFmtId="9" fontId="31" fillId="7" borderId="6" xfId="0" applyNumberFormat="1" applyFont="1" applyFill="1" applyBorder="1" applyAlignment="1">
      <alignment horizontal="center" vertical="center" wrapText="1"/>
    </xf>
    <xf numFmtId="0" fontId="47" fillId="33" borderId="4" xfId="0" applyFont="1" applyFill="1" applyBorder="1" applyAlignment="1">
      <alignment horizontal="center" vertical="center" wrapText="1"/>
    </xf>
    <xf numFmtId="0" fontId="47" fillId="33" borderId="10" xfId="0" applyFont="1" applyFill="1" applyBorder="1" applyAlignment="1">
      <alignment horizontal="center" vertical="center" wrapText="1"/>
    </xf>
    <xf numFmtId="0" fontId="47" fillId="33" borderId="6" xfId="0" applyFont="1" applyFill="1" applyBorder="1" applyAlignment="1">
      <alignment horizontal="center" vertical="center" wrapText="1"/>
    </xf>
    <xf numFmtId="166" fontId="31" fillId="7" borderId="1" xfId="0" applyNumberFormat="1" applyFont="1" applyFill="1" applyBorder="1" applyAlignment="1">
      <alignment horizontal="center" vertical="center" wrapText="1"/>
    </xf>
    <xf numFmtId="0" fontId="28" fillId="21" borderId="1" xfId="5" applyFont="1" applyFill="1" applyBorder="1" applyAlignment="1">
      <alignment horizontal="center" vertical="center" wrapText="1"/>
    </xf>
    <xf numFmtId="0" fontId="1" fillId="21" borderId="1" xfId="5" applyFill="1" applyBorder="1" applyAlignment="1">
      <alignment horizontal="center" vertical="center" wrapText="1"/>
    </xf>
    <xf numFmtId="0" fontId="28" fillId="22" borderId="1" xfId="5" applyFont="1" applyFill="1" applyBorder="1" applyAlignment="1">
      <alignment horizontal="center" vertical="center" wrapText="1"/>
    </xf>
    <xf numFmtId="0" fontId="1" fillId="22" borderId="1" xfId="5" applyFill="1" applyBorder="1" applyAlignment="1">
      <alignment horizontal="center" vertical="center" wrapText="1"/>
    </xf>
    <xf numFmtId="0" fontId="28" fillId="18" borderId="1" xfId="5" applyFont="1" applyFill="1" applyBorder="1" applyAlignment="1">
      <alignment horizontal="center" vertical="center" wrapText="1"/>
    </xf>
    <xf numFmtId="0" fontId="1" fillId="18" borderId="1" xfId="5" applyFill="1" applyBorder="1" applyAlignment="1">
      <alignment horizontal="center" vertical="center" wrapText="1"/>
    </xf>
    <xf numFmtId="0" fontId="28" fillId="4" borderId="1" xfId="5" applyFont="1" applyFill="1" applyBorder="1" applyAlignment="1">
      <alignment horizontal="center" vertical="center" wrapText="1"/>
    </xf>
    <xf numFmtId="0" fontId="1" fillId="4" borderId="1" xfId="5" applyFill="1" applyBorder="1" applyAlignment="1">
      <alignment horizontal="center" vertical="center" wrapText="1"/>
    </xf>
    <xf numFmtId="0" fontId="28" fillId="19" borderId="1" xfId="5" applyFont="1" applyFill="1" applyBorder="1" applyAlignment="1">
      <alignment horizontal="center" vertical="center" wrapText="1"/>
    </xf>
    <xf numFmtId="0" fontId="1" fillId="19" borderId="1" xfId="5" applyFill="1" applyBorder="1" applyAlignment="1">
      <alignment horizontal="center" vertical="center" wrapText="1"/>
    </xf>
    <xf numFmtId="0" fontId="33" fillId="16" borderId="1" xfId="0" applyFont="1" applyFill="1" applyBorder="1" applyAlignment="1">
      <alignment horizontal="center" vertical="center" wrapText="1"/>
    </xf>
    <xf numFmtId="0" fontId="33" fillId="33" borderId="43" xfId="0" applyFont="1" applyFill="1" applyBorder="1" applyAlignment="1">
      <alignment horizontal="center" vertical="center" wrapText="1"/>
    </xf>
    <xf numFmtId="0" fontId="33" fillId="33" borderId="12" xfId="0" applyFont="1" applyFill="1" applyBorder="1" applyAlignment="1">
      <alignment horizontal="center" vertical="center" wrapText="1"/>
    </xf>
    <xf numFmtId="0" fontId="33" fillId="22" borderId="1" xfId="0" applyFont="1" applyFill="1" applyBorder="1" applyAlignment="1">
      <alignment horizontal="center" vertical="center" wrapText="1"/>
    </xf>
    <xf numFmtId="0" fontId="0" fillId="0" borderId="1" xfId="0" applyBorder="1" applyAlignment="1">
      <alignment horizontal="center" vertical="center" wrapText="1"/>
    </xf>
    <xf numFmtId="0" fontId="33" fillId="0" borderId="1" xfId="0" applyFont="1" applyBorder="1" applyAlignment="1">
      <alignment horizontal="center" vertical="center" wrapText="1"/>
    </xf>
    <xf numFmtId="0" fontId="33" fillId="30" borderId="1" xfId="0" applyFont="1" applyFill="1" applyBorder="1" applyAlignment="1">
      <alignment horizontal="center" vertical="center" wrapText="1"/>
    </xf>
    <xf numFmtId="0" fontId="36" fillId="0" borderId="4"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6" xfId="0" applyFont="1" applyBorder="1" applyAlignment="1">
      <alignment horizontal="center" vertical="center" wrapText="1"/>
    </xf>
    <xf numFmtId="0" fontId="33" fillId="31"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43" borderId="1" xfId="0" applyFont="1" applyFill="1" applyBorder="1" applyAlignment="1">
      <alignment horizontal="center" vertical="center" wrapText="1"/>
    </xf>
    <xf numFmtId="0" fontId="0" fillId="16" borderId="1" xfId="0" applyFill="1" applyBorder="1" applyAlignment="1">
      <alignment horizontal="center" vertical="center"/>
    </xf>
    <xf numFmtId="0" fontId="0" fillId="39" borderId="43" xfId="0" applyFill="1" applyBorder="1" applyAlignment="1">
      <alignment horizontal="center" vertical="center" wrapText="1"/>
    </xf>
    <xf numFmtId="0" fontId="0" fillId="39" borderId="11" xfId="0" applyFill="1" applyBorder="1" applyAlignment="1">
      <alignment horizontal="center" vertical="center" wrapText="1"/>
    </xf>
    <xf numFmtId="0" fontId="0" fillId="39" borderId="12" xfId="0" applyFill="1" applyBorder="1" applyAlignment="1">
      <alignment horizontal="center" vertical="center" wrapText="1"/>
    </xf>
    <xf numFmtId="0" fontId="0" fillId="18" borderId="43" xfId="0" applyFill="1" applyBorder="1" applyAlignment="1">
      <alignment horizontal="center" vertical="center" wrapText="1"/>
    </xf>
    <xf numFmtId="0" fontId="0" fillId="18" borderId="11" xfId="0" applyFill="1" applyBorder="1" applyAlignment="1">
      <alignment horizontal="center" vertical="center" wrapText="1"/>
    </xf>
    <xf numFmtId="0" fontId="0" fillId="18" borderId="12" xfId="0" applyFill="1" applyBorder="1" applyAlignment="1">
      <alignment horizontal="center" vertical="center" wrapText="1"/>
    </xf>
    <xf numFmtId="0" fontId="0" fillId="40" borderId="43" xfId="0" applyFill="1" applyBorder="1" applyAlignment="1">
      <alignment horizontal="center" vertical="center" wrapText="1"/>
    </xf>
    <xf numFmtId="0" fontId="0" fillId="40" borderId="11" xfId="0" applyFill="1" applyBorder="1" applyAlignment="1">
      <alignment horizontal="center" vertical="center" wrapText="1"/>
    </xf>
    <xf numFmtId="0" fontId="0" fillId="40" borderId="12" xfId="0" applyFill="1" applyBorder="1" applyAlignment="1">
      <alignment horizontal="center" vertical="center" wrapText="1"/>
    </xf>
    <xf numFmtId="0" fontId="0" fillId="32" borderId="1" xfId="0" applyFill="1" applyBorder="1" applyAlignment="1">
      <alignment horizontal="center" vertical="center" wrapText="1"/>
    </xf>
    <xf numFmtId="0" fontId="0" fillId="26" borderId="1"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11" xfId="0" applyFill="1" applyBorder="1" applyAlignment="1">
      <alignment horizontal="center" vertical="center" wrapText="1"/>
    </xf>
    <xf numFmtId="0" fontId="0" fillId="38" borderId="12" xfId="0" applyFill="1" applyBorder="1" applyAlignment="1">
      <alignment horizontal="center" vertical="center" wrapText="1"/>
    </xf>
    <xf numFmtId="0" fontId="0" fillId="13" borderId="43" xfId="0" applyFill="1" applyBorder="1" applyAlignment="1">
      <alignment horizontal="center" vertical="center" wrapText="1"/>
    </xf>
    <xf numFmtId="0" fontId="0" fillId="13" borderId="11" xfId="0" applyFill="1" applyBorder="1" applyAlignment="1">
      <alignment horizontal="center" vertical="center" wrapText="1"/>
    </xf>
    <xf numFmtId="0" fontId="0" fillId="13" borderId="12" xfId="0" applyFill="1" applyBorder="1" applyAlignment="1">
      <alignment horizontal="center" vertical="center" wrapText="1"/>
    </xf>
    <xf numFmtId="0" fontId="0" fillId="45" borderId="43" xfId="0" applyFill="1" applyBorder="1" applyAlignment="1">
      <alignment horizontal="center" vertical="center" wrapText="1"/>
    </xf>
    <xf numFmtId="0" fontId="0" fillId="45" borderId="11" xfId="0" applyFill="1" applyBorder="1" applyAlignment="1">
      <alignment horizontal="center" vertical="center" wrapText="1"/>
    </xf>
    <xf numFmtId="0" fontId="0" fillId="45" borderId="12" xfId="0" applyFill="1" applyBorder="1" applyAlignment="1">
      <alignment horizontal="center" vertical="center" wrapText="1"/>
    </xf>
    <xf numFmtId="0" fontId="0" fillId="36" borderId="43" xfId="0" applyFill="1" applyBorder="1" applyAlignment="1">
      <alignment horizontal="center" vertical="center" wrapText="1"/>
    </xf>
    <xf numFmtId="0" fontId="0" fillId="36" borderId="11" xfId="0" applyFill="1" applyBorder="1" applyAlignment="1">
      <alignment horizontal="center" vertical="center" wrapText="1"/>
    </xf>
    <xf numFmtId="0" fontId="0" fillId="36" borderId="12" xfId="0" applyFill="1" applyBorder="1" applyAlignment="1">
      <alignment horizontal="center" vertical="center" wrapText="1"/>
    </xf>
    <xf numFmtId="0" fontId="0" fillId="37" borderId="43" xfId="0" applyFill="1" applyBorder="1" applyAlignment="1">
      <alignment horizontal="center" vertical="center" wrapText="1"/>
    </xf>
    <xf numFmtId="0" fontId="0" fillId="37" borderId="11" xfId="0" applyFill="1" applyBorder="1" applyAlignment="1">
      <alignment horizontal="center" vertical="center" wrapText="1"/>
    </xf>
    <xf numFmtId="0" fontId="0" fillId="37" borderId="12" xfId="0" applyFill="1" applyBorder="1" applyAlignment="1">
      <alignment horizontal="center" vertical="center" wrapText="1"/>
    </xf>
    <xf numFmtId="0" fontId="0" fillId="27" borderId="43" xfId="0" applyFill="1" applyBorder="1" applyAlignment="1">
      <alignment horizontal="center" vertical="center" wrapText="1"/>
    </xf>
    <xf numFmtId="0" fontId="0" fillId="27" borderId="12" xfId="0" applyFill="1" applyBorder="1" applyAlignment="1">
      <alignment horizontal="center" vertical="center" wrapText="1"/>
    </xf>
    <xf numFmtId="0" fontId="0" fillId="9" borderId="43" xfId="0" applyFill="1" applyBorder="1" applyAlignment="1">
      <alignment horizontal="center" vertical="center" wrapText="1"/>
    </xf>
    <xf numFmtId="0" fontId="0" fillId="9" borderId="11" xfId="0" applyFill="1" applyBorder="1" applyAlignment="1">
      <alignment horizontal="center" vertical="center" wrapText="1"/>
    </xf>
    <xf numFmtId="0" fontId="0" fillId="9" borderId="12" xfId="0" applyFill="1" applyBorder="1" applyAlignment="1">
      <alignment horizontal="center" vertical="center" wrapText="1"/>
    </xf>
    <xf numFmtId="0" fontId="0" fillId="48" borderId="43" xfId="0" applyFill="1" applyBorder="1" applyAlignment="1">
      <alignment horizontal="center" vertical="center" wrapText="1"/>
    </xf>
    <xf numFmtId="0" fontId="0" fillId="48" borderId="11" xfId="0" applyFill="1" applyBorder="1" applyAlignment="1">
      <alignment horizontal="center" vertical="center" wrapText="1"/>
    </xf>
    <xf numFmtId="0" fontId="0" fillId="48" borderId="12" xfId="0" applyFill="1" applyBorder="1" applyAlignment="1">
      <alignment horizontal="center" vertical="center" wrapText="1"/>
    </xf>
    <xf numFmtId="0" fontId="0" fillId="50" borderId="43" xfId="0" applyFill="1" applyBorder="1" applyAlignment="1">
      <alignment horizontal="center" vertical="center" wrapText="1"/>
    </xf>
    <xf numFmtId="0" fontId="0" fillId="50" borderId="11" xfId="0" applyFill="1" applyBorder="1" applyAlignment="1">
      <alignment horizontal="center" vertical="center" wrapText="1"/>
    </xf>
    <xf numFmtId="0" fontId="0" fillId="50" borderId="12" xfId="0" applyFill="1" applyBorder="1" applyAlignment="1">
      <alignment horizontal="center" vertical="center" wrapText="1"/>
    </xf>
    <xf numFmtId="0" fontId="0" fillId="41" borderId="43" xfId="0" applyFill="1" applyBorder="1" applyAlignment="1">
      <alignment horizontal="center" vertical="center" wrapText="1"/>
    </xf>
    <xf numFmtId="0" fontId="0" fillId="41" borderId="11" xfId="0" applyFill="1" applyBorder="1" applyAlignment="1">
      <alignment horizontal="center" vertical="center" wrapText="1"/>
    </xf>
    <xf numFmtId="0" fontId="0" fillId="41" borderId="12" xfId="0" applyFill="1" applyBorder="1" applyAlignment="1">
      <alignment horizontal="center" vertical="center" wrapText="1"/>
    </xf>
    <xf numFmtId="0" fontId="0" fillId="46" borderId="43" xfId="0" applyFill="1" applyBorder="1" applyAlignment="1">
      <alignment horizontal="center" vertical="center" wrapText="1"/>
    </xf>
    <xf numFmtId="0" fontId="0" fillId="46" borderId="11" xfId="0" applyFill="1" applyBorder="1" applyAlignment="1">
      <alignment horizontal="center" vertical="center" wrapText="1"/>
    </xf>
    <xf numFmtId="0" fontId="0" fillId="46" borderId="12" xfId="0" applyFill="1" applyBorder="1" applyAlignment="1">
      <alignment horizontal="center" vertical="center" wrapText="1"/>
    </xf>
    <xf numFmtId="0" fontId="0" fillId="49" borderId="43" xfId="0" applyFill="1" applyBorder="1" applyAlignment="1">
      <alignment horizontal="center" vertical="center" wrapText="1"/>
    </xf>
    <xf numFmtId="0" fontId="0" fillId="49" borderId="11" xfId="0" applyFill="1" applyBorder="1" applyAlignment="1">
      <alignment horizontal="center" vertical="center" wrapText="1"/>
    </xf>
    <xf numFmtId="0" fontId="0" fillId="49" borderId="12" xfId="0" applyFill="1" applyBorder="1" applyAlignment="1">
      <alignment horizontal="center" vertical="center" wrapText="1"/>
    </xf>
    <xf numFmtId="0" fontId="0" fillId="0" borderId="1" xfId="0" applyBorder="1" applyAlignment="1">
      <alignment horizontal="center" vertical="center"/>
    </xf>
  </cellXfs>
  <cellStyles count="7">
    <cellStyle name="60% - Énfasis1" xfId="3" builtinId="32"/>
    <cellStyle name="Millares" xfId="1" builtinId="3"/>
    <cellStyle name="Millares 3" xfId="6" xr:uid="{00000000-0005-0000-0000-000002000000}"/>
    <cellStyle name="Normal" xfId="0" builtinId="0"/>
    <cellStyle name="Normal 2" xfId="5" xr:uid="{00000000-0005-0000-0000-000004000000}"/>
    <cellStyle name="Normal 3" xfId="4" xr:uid="{00000000-0005-0000-0000-000005000000}"/>
    <cellStyle name="Porcentaje" xfId="2" builtinId="5"/>
  </cellStyles>
  <dxfs count="1">
    <dxf>
      <font>
        <color rgb="FF9C0006"/>
      </font>
      <fill>
        <patternFill>
          <bgColor rgb="FFFFC7CE"/>
        </patternFill>
      </fill>
    </dxf>
  </dxfs>
  <tableStyles count="0" defaultTableStyle="TableStyleMedium9" defaultPivotStyle="PivotStyleLight16"/>
  <colors>
    <mruColors>
      <color rgb="FFFF3399"/>
      <color rgb="FF00FFFF"/>
      <color rgb="FFFF0000"/>
      <color rgb="FF00FF00"/>
      <color rgb="FFCCCC00"/>
      <color rgb="FFFF99FF"/>
      <color rgb="FFCCFFCC"/>
      <color rgb="FFFF9999"/>
      <color rgb="FF00CC6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35718</xdr:colOff>
      <xdr:row>0</xdr:row>
      <xdr:rowOff>0</xdr:rowOff>
    </xdr:from>
    <xdr:to>
      <xdr:col>1</xdr:col>
      <xdr:colOff>47625</xdr:colOff>
      <xdr:row>2</xdr:row>
      <xdr:rowOff>333374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5718" y="0"/>
          <a:ext cx="1833563" cy="11191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0</xdr:col>
      <xdr:colOff>1959429</xdr:colOff>
      <xdr:row>0</xdr:row>
      <xdr:rowOff>1227667</xdr:rowOff>
    </xdr:to>
    <xdr:pic>
      <xdr:nvPicPr>
        <xdr:cNvPr id="2" name="Imagen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 y="1"/>
          <a:ext cx="1959427" cy="1227666"/>
        </a:xfrm>
        <a:prstGeom prst="rect">
          <a:avLst/>
        </a:prstGeom>
        <a:noFill/>
        <a:ln w="9525">
          <a:noFill/>
          <a:miter lim="800000"/>
          <a:headEnd/>
          <a:tailEnd/>
        </a:ln>
      </xdr:spPr>
    </xdr:pic>
    <xdr:clientData/>
  </xdr:twoCellAnchor>
  <xdr:twoCellAnchor>
    <xdr:from>
      <xdr:col>25</xdr:col>
      <xdr:colOff>539750</xdr:colOff>
      <xdr:row>141</xdr:row>
      <xdr:rowOff>415925</xdr:rowOff>
    </xdr:from>
    <xdr:to>
      <xdr:col>27</xdr:col>
      <xdr:colOff>215900</xdr:colOff>
      <xdr:row>141</xdr:row>
      <xdr:rowOff>415925</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47600" y="74939525"/>
          <a:ext cx="442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0</xdr:colOff>
      <xdr:row>118</xdr:row>
      <xdr:rowOff>2600325</xdr:rowOff>
    </xdr:from>
    <xdr:to>
      <xdr:col>31</xdr:col>
      <xdr:colOff>0</xdr:colOff>
      <xdr:row>118</xdr:row>
      <xdr:rowOff>2600325</xdr:rowOff>
    </xdr:to>
    <xdr:pic>
      <xdr:nvPicPr>
        <xdr:cNvPr id="4" name="Imagen 5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500" y="58969275"/>
          <a:ext cx="26384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1936750</xdr:colOff>
      <xdr:row>138</xdr:row>
      <xdr:rowOff>317500</xdr:rowOff>
    </xdr:from>
    <xdr:to>
      <xdr:col>30</xdr:col>
      <xdr:colOff>2540000</xdr:colOff>
      <xdr:row>138</xdr:row>
      <xdr:rowOff>317500</xdr:rowOff>
    </xdr:to>
    <xdr:pic>
      <xdr:nvPicPr>
        <xdr:cNvPr id="5" name="Imagen 2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31025" y="71354950"/>
          <a:ext cx="2784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1354667</xdr:colOff>
      <xdr:row>1</xdr:row>
      <xdr:rowOff>35718</xdr:rowOff>
    </xdr:to>
    <xdr:pic>
      <xdr:nvPicPr>
        <xdr:cNvPr id="2" name="Imagen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1354667" cy="102393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1587499</xdr:colOff>
      <xdr:row>1</xdr:row>
      <xdr:rowOff>738188</xdr:rowOff>
    </xdr:to>
    <xdr:pic>
      <xdr:nvPicPr>
        <xdr:cNvPr id="2" name="Imagen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87499" cy="113109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1234113</xdr:colOff>
      <xdr:row>0</xdr:row>
      <xdr:rowOff>1002393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2496176" cy="1000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47624</xdr:colOff>
      <xdr:row>0</xdr:row>
      <xdr:rowOff>38100</xdr:rowOff>
    </xdr:from>
    <xdr:to>
      <xdr:col>27</xdr:col>
      <xdr:colOff>1000124</xdr:colOff>
      <xdr:row>6</xdr:row>
      <xdr:rowOff>152984</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4519849" y="38100"/>
          <a:ext cx="6238875" cy="41820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3507056</xdr:colOff>
      <xdr:row>1</xdr:row>
      <xdr:rowOff>35718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
          <a:ext cx="3507056" cy="1309686"/>
        </a:xfrm>
        <a:prstGeom prst="rect">
          <a:avLst/>
        </a:prstGeom>
      </xdr:spPr>
    </xdr:pic>
    <xdr:clientData/>
  </xdr:twoCellAnchor>
  <xdr:twoCellAnchor editAs="oneCell">
    <xdr:from>
      <xdr:col>0</xdr:col>
      <xdr:colOff>0</xdr:colOff>
      <xdr:row>0</xdr:row>
      <xdr:rowOff>1</xdr:rowOff>
    </xdr:from>
    <xdr:to>
      <xdr:col>0</xdr:col>
      <xdr:colOff>3507056</xdr:colOff>
      <xdr:row>1</xdr:row>
      <xdr:rowOff>35718</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1"/>
          <a:ext cx="3507056" cy="131206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0"/>
  <sheetViews>
    <sheetView view="pageBreakPreview" topLeftCell="A19" zoomScale="80" zoomScaleNormal="80" zoomScaleSheetLayoutView="80" workbookViewId="0">
      <selection activeCell="E14" sqref="E14"/>
    </sheetView>
  </sheetViews>
  <sheetFormatPr defaultColWidth="11.42578125" defaultRowHeight="15"/>
  <cols>
    <col min="1" max="1" width="27.28515625" customWidth="1"/>
    <col min="2" max="2" width="14.28515625" customWidth="1"/>
    <col min="3" max="3" width="43" customWidth="1"/>
    <col min="4" max="4" width="14.7109375" customWidth="1"/>
    <col min="5" max="5" width="85.28515625" customWidth="1"/>
    <col min="6" max="6" width="15.28515625" customWidth="1"/>
  </cols>
  <sheetData>
    <row r="1" spans="1:6" ht="18" customHeight="1">
      <c r="B1" s="477" t="s">
        <v>0</v>
      </c>
      <c r="C1" s="477"/>
      <c r="D1" s="477"/>
      <c r="E1" s="477"/>
      <c r="F1" s="477"/>
    </row>
    <row r="2" spans="1:6" ht="44.25" customHeight="1">
      <c r="B2" s="477"/>
      <c r="C2" s="477"/>
      <c r="D2" s="477"/>
      <c r="E2" s="477"/>
      <c r="F2" s="477"/>
    </row>
    <row r="3" spans="1:6" ht="30.75" customHeight="1">
      <c r="B3" s="477"/>
      <c r="C3" s="477"/>
      <c r="D3" s="477"/>
      <c r="E3" s="477"/>
      <c r="F3" s="477"/>
    </row>
    <row r="4" spans="1:6" ht="17.25" customHeight="1" thickBot="1">
      <c r="B4" s="478" t="s">
        <v>1</v>
      </c>
      <c r="C4" s="478"/>
      <c r="D4" s="478"/>
      <c r="E4" s="478"/>
      <c r="F4" s="478"/>
    </row>
    <row r="5" spans="1:6" ht="53.25" customHeight="1">
      <c r="A5" s="15" t="s">
        <v>2</v>
      </c>
      <c r="B5" s="211" t="s">
        <v>3</v>
      </c>
      <c r="C5" s="212" t="s">
        <v>4</v>
      </c>
      <c r="D5" s="211" t="s">
        <v>3</v>
      </c>
      <c r="E5" s="211" t="s">
        <v>5</v>
      </c>
      <c r="F5" s="211" t="s">
        <v>3</v>
      </c>
    </row>
    <row r="6" spans="1:6" ht="30">
      <c r="A6" s="482" t="s">
        <v>6</v>
      </c>
      <c r="B6" s="479">
        <v>0.5</v>
      </c>
      <c r="C6" s="486" t="s">
        <v>7</v>
      </c>
      <c r="D6" s="485">
        <v>0.2</v>
      </c>
      <c r="E6" s="213" t="s">
        <v>8</v>
      </c>
      <c r="F6" s="214">
        <v>0.16</v>
      </c>
    </row>
    <row r="7" spans="1:6">
      <c r="A7" s="483"/>
      <c r="B7" s="480"/>
      <c r="C7" s="486"/>
      <c r="D7" s="485"/>
      <c r="E7" s="213" t="s">
        <v>9</v>
      </c>
      <c r="F7" s="214">
        <v>0.16</v>
      </c>
    </row>
    <row r="8" spans="1:6" ht="30">
      <c r="A8" s="483"/>
      <c r="B8" s="480"/>
      <c r="C8" s="486"/>
      <c r="D8" s="485"/>
      <c r="E8" s="213" t="s">
        <v>10</v>
      </c>
      <c r="F8" s="214">
        <v>0.16</v>
      </c>
    </row>
    <row r="9" spans="1:6" ht="30">
      <c r="A9" s="483"/>
      <c r="B9" s="480"/>
      <c r="C9" s="486"/>
      <c r="D9" s="485"/>
      <c r="E9" s="213" t="s">
        <v>11</v>
      </c>
      <c r="F9" s="214">
        <v>0.16</v>
      </c>
    </row>
    <row r="10" spans="1:6" ht="30">
      <c r="A10" s="483"/>
      <c r="B10" s="480"/>
      <c r="C10" s="486"/>
      <c r="D10" s="485"/>
      <c r="E10" s="213" t="s">
        <v>12</v>
      </c>
      <c r="F10" s="214">
        <v>0.16</v>
      </c>
    </row>
    <row r="11" spans="1:6" ht="33" customHeight="1">
      <c r="A11" s="483"/>
      <c r="B11" s="480"/>
      <c r="C11" s="486"/>
      <c r="D11" s="485"/>
      <c r="E11" s="431" t="s">
        <v>13</v>
      </c>
      <c r="F11" s="214">
        <v>0.2</v>
      </c>
    </row>
    <row r="12" spans="1:6" ht="33" customHeight="1">
      <c r="A12" s="483"/>
      <c r="B12" s="480"/>
      <c r="C12" s="482" t="s">
        <v>14</v>
      </c>
      <c r="D12" s="479">
        <v>0.2</v>
      </c>
      <c r="E12" s="213" t="s">
        <v>15</v>
      </c>
      <c r="F12" s="214">
        <v>0.25</v>
      </c>
    </row>
    <row r="13" spans="1:6" ht="52.5" customHeight="1">
      <c r="A13" s="483"/>
      <c r="B13" s="480"/>
      <c r="C13" s="483"/>
      <c r="D13" s="480"/>
      <c r="E13" s="213" t="s">
        <v>16</v>
      </c>
      <c r="F13" s="214">
        <v>0.25</v>
      </c>
    </row>
    <row r="14" spans="1:6" ht="33" customHeight="1">
      <c r="A14" s="483"/>
      <c r="B14" s="480"/>
      <c r="C14" s="483"/>
      <c r="D14" s="480"/>
      <c r="E14" s="213" t="s">
        <v>17</v>
      </c>
      <c r="F14" s="214">
        <v>0.25</v>
      </c>
    </row>
    <row r="15" spans="1:6" ht="33" customHeight="1">
      <c r="A15" s="483"/>
      <c r="B15" s="480"/>
      <c r="C15" s="484"/>
      <c r="D15" s="481"/>
      <c r="E15" s="213" t="s">
        <v>18</v>
      </c>
      <c r="F15" s="214">
        <v>0.25</v>
      </c>
    </row>
    <row r="16" spans="1:6" ht="36" customHeight="1">
      <c r="A16" s="483"/>
      <c r="B16" s="480"/>
      <c r="C16" s="482" t="s">
        <v>19</v>
      </c>
      <c r="D16" s="479">
        <v>0.2</v>
      </c>
      <c r="E16" s="213" t="s">
        <v>20</v>
      </c>
      <c r="F16" s="214">
        <v>0.33</v>
      </c>
    </row>
    <row r="17" spans="1:6" ht="36" customHeight="1">
      <c r="A17" s="483"/>
      <c r="B17" s="480"/>
      <c r="C17" s="483"/>
      <c r="D17" s="480"/>
      <c r="E17" s="213" t="s">
        <v>21</v>
      </c>
      <c r="F17" s="214">
        <v>0.33</v>
      </c>
    </row>
    <row r="18" spans="1:6" ht="36" customHeight="1">
      <c r="A18" s="483"/>
      <c r="B18" s="480"/>
      <c r="C18" s="484"/>
      <c r="D18" s="481"/>
      <c r="E18" s="213" t="s">
        <v>22</v>
      </c>
      <c r="F18" s="214">
        <v>0.34</v>
      </c>
    </row>
    <row r="19" spans="1:6" ht="39" customHeight="1">
      <c r="A19" s="483"/>
      <c r="B19" s="480"/>
      <c r="C19" s="482" t="s">
        <v>23</v>
      </c>
      <c r="D19" s="479">
        <v>0.2</v>
      </c>
      <c r="E19" s="213" t="s">
        <v>24</v>
      </c>
      <c r="F19" s="214">
        <v>0.33</v>
      </c>
    </row>
    <row r="20" spans="1:6" ht="47.25" customHeight="1">
      <c r="A20" s="483"/>
      <c r="B20" s="480"/>
      <c r="C20" s="483"/>
      <c r="D20" s="480"/>
      <c r="E20" s="213" t="s">
        <v>25</v>
      </c>
      <c r="F20" s="214">
        <v>0.33</v>
      </c>
    </row>
    <row r="21" spans="1:6" ht="45.75" customHeight="1">
      <c r="A21" s="483"/>
      <c r="B21" s="480"/>
      <c r="C21" s="484"/>
      <c r="D21" s="481"/>
      <c r="E21" s="213" t="s">
        <v>26</v>
      </c>
      <c r="F21" s="214">
        <v>0.34</v>
      </c>
    </row>
    <row r="22" spans="1:6" ht="30">
      <c r="A22" s="483"/>
      <c r="B22" s="480"/>
      <c r="C22" s="482" t="s">
        <v>27</v>
      </c>
      <c r="D22" s="479">
        <v>0.2</v>
      </c>
      <c r="E22" s="213" t="s">
        <v>28</v>
      </c>
      <c r="F22" s="214">
        <v>0.5</v>
      </c>
    </row>
    <row r="23" spans="1:6" ht="30">
      <c r="A23" s="484"/>
      <c r="B23" s="481"/>
      <c r="C23" s="484"/>
      <c r="D23" s="481"/>
      <c r="E23" s="213" t="s">
        <v>29</v>
      </c>
      <c r="F23" s="214">
        <v>0.5</v>
      </c>
    </row>
    <row r="24" spans="1:6" ht="30" customHeight="1">
      <c r="A24" s="482" t="s">
        <v>30</v>
      </c>
      <c r="B24" s="479">
        <v>0.5</v>
      </c>
      <c r="C24" s="482" t="s">
        <v>31</v>
      </c>
      <c r="D24" s="479">
        <v>1</v>
      </c>
      <c r="E24" s="213" t="s">
        <v>32</v>
      </c>
      <c r="F24" s="214">
        <v>0.2</v>
      </c>
    </row>
    <row r="25" spans="1:6" ht="30">
      <c r="A25" s="483"/>
      <c r="B25" s="480"/>
      <c r="C25" s="483"/>
      <c r="D25" s="480"/>
      <c r="E25" s="213" t="s">
        <v>33</v>
      </c>
      <c r="F25" s="214">
        <v>0.16</v>
      </c>
    </row>
    <row r="26" spans="1:6" ht="30">
      <c r="A26" s="483"/>
      <c r="B26" s="480"/>
      <c r="C26" s="483"/>
      <c r="D26" s="480"/>
      <c r="E26" s="213" t="s">
        <v>34</v>
      </c>
      <c r="F26" s="214">
        <v>0.16</v>
      </c>
    </row>
    <row r="27" spans="1:6" ht="30">
      <c r="A27" s="483"/>
      <c r="B27" s="480"/>
      <c r="C27" s="483"/>
      <c r="D27" s="480"/>
      <c r="E27" s="213" t="s">
        <v>35</v>
      </c>
      <c r="F27" s="214">
        <v>0.16</v>
      </c>
    </row>
    <row r="28" spans="1:6" ht="37.5" customHeight="1">
      <c r="A28" s="483"/>
      <c r="B28" s="480"/>
      <c r="C28" s="483"/>
      <c r="D28" s="480"/>
      <c r="E28" s="213" t="s">
        <v>36</v>
      </c>
      <c r="F28" s="214">
        <v>0.16</v>
      </c>
    </row>
    <row r="29" spans="1:6" ht="30">
      <c r="A29" s="484"/>
      <c r="B29" s="481"/>
      <c r="C29" s="484"/>
      <c r="D29" s="481"/>
      <c r="E29" s="213" t="s">
        <v>37</v>
      </c>
      <c r="F29" s="214">
        <v>0.16</v>
      </c>
    </row>
    <row r="30" spans="1:6">
      <c r="F30" s="16"/>
    </row>
  </sheetData>
  <mergeCells count="18">
    <mergeCell ref="C12:C15"/>
    <mergeCell ref="D12:D15"/>
    <mergeCell ref="B1:F3"/>
    <mergeCell ref="B4:F4"/>
    <mergeCell ref="D16:D18"/>
    <mergeCell ref="D19:D21"/>
    <mergeCell ref="A24:A29"/>
    <mergeCell ref="B24:B29"/>
    <mergeCell ref="C24:C29"/>
    <mergeCell ref="D6:D11"/>
    <mergeCell ref="C6:C11"/>
    <mergeCell ref="C22:C23"/>
    <mergeCell ref="D24:D29"/>
    <mergeCell ref="D22:D23"/>
    <mergeCell ref="C16:C18"/>
    <mergeCell ref="C19:C21"/>
    <mergeCell ref="A6:A23"/>
    <mergeCell ref="B6:B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48056"/>
  <sheetViews>
    <sheetView topLeftCell="C135" zoomScale="130" zoomScaleNormal="130" workbookViewId="0">
      <selection activeCell="E137" sqref="E137"/>
    </sheetView>
  </sheetViews>
  <sheetFormatPr defaultColWidth="11.42578125" defaultRowHeight="15"/>
  <cols>
    <col min="1" max="1" width="30.140625" customWidth="1"/>
    <col min="2" max="2" width="28.85546875" customWidth="1"/>
    <col min="3" max="3" width="48.140625" customWidth="1"/>
    <col min="4" max="4" width="11.85546875" customWidth="1"/>
    <col min="5" max="5" width="57.5703125" customWidth="1"/>
    <col min="6" max="6" width="13.42578125" customWidth="1"/>
    <col min="7" max="7" width="21.5703125" customWidth="1"/>
    <col min="8" max="8" width="9.42578125" customWidth="1"/>
    <col min="9" max="9" width="14.7109375" customWidth="1"/>
    <col min="10" max="10" width="8.42578125" customWidth="1"/>
    <col min="11" max="11" width="9.140625" customWidth="1"/>
    <col min="12" max="12" width="15.7109375" customWidth="1"/>
    <col min="13" max="13" width="8" customWidth="1"/>
    <col min="14" max="14" width="8.7109375" customWidth="1"/>
    <col min="15" max="15" width="15.42578125" customWidth="1"/>
    <col min="16" max="16" width="9.140625" customWidth="1"/>
    <col min="17" max="17" width="8.42578125" customWidth="1"/>
    <col min="18" max="18" width="16" customWidth="1"/>
    <col min="19" max="19" width="8.140625" customWidth="1"/>
    <col min="20" max="20" width="11.42578125" customWidth="1"/>
    <col min="21" max="21" width="11.85546875" customWidth="1"/>
    <col min="22" max="22" width="25.5703125" customWidth="1"/>
    <col min="23" max="23" width="35" customWidth="1"/>
    <col min="24" max="24" width="46.42578125" customWidth="1"/>
    <col min="25" max="25" width="124.7109375" customWidth="1"/>
    <col min="26" max="26" width="24" customWidth="1"/>
    <col min="27" max="27" width="45.7109375" customWidth="1"/>
    <col min="28" max="28" width="39.85546875" customWidth="1"/>
    <col min="29" max="29" width="17.85546875" customWidth="1"/>
    <col min="30" max="30" width="31.42578125" customWidth="1"/>
    <col min="31" max="31" width="18.85546875" customWidth="1"/>
    <col min="32" max="32" width="50.85546875" customWidth="1"/>
    <col min="33" max="33" width="37.140625" customWidth="1"/>
    <col min="34" max="34" width="41.140625" customWidth="1"/>
    <col min="35" max="35" width="33.7109375" customWidth="1"/>
    <col min="36" max="36" width="18.28515625" customWidth="1"/>
  </cols>
  <sheetData>
    <row r="1" spans="1:36" ht="106.5" customHeight="1" thickBot="1">
      <c r="A1" s="527"/>
      <c r="B1" s="490" t="s">
        <v>38</v>
      </c>
      <c r="C1" s="491"/>
      <c r="D1" s="491"/>
      <c r="E1" s="491"/>
      <c r="F1" s="491"/>
      <c r="G1" s="49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row>
    <row r="2" spans="1:36" ht="15.75" thickBot="1">
      <c r="A2" s="52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36" ht="27" customHeight="1" thickBot="1">
      <c r="A3" s="535" t="s">
        <v>39</v>
      </c>
      <c r="B3" s="536"/>
      <c r="C3" s="536"/>
      <c r="D3" s="536"/>
      <c r="E3" s="536"/>
      <c r="F3" s="536"/>
      <c r="G3" s="536"/>
      <c r="H3" s="536"/>
      <c r="I3" s="536"/>
      <c r="J3" s="536"/>
      <c r="K3" s="536"/>
      <c r="L3" s="536"/>
      <c r="M3" s="536"/>
      <c r="N3" s="536"/>
      <c r="O3" s="536"/>
      <c r="P3" s="536"/>
      <c r="Q3" s="536"/>
      <c r="R3" s="536"/>
      <c r="S3" s="536"/>
      <c r="T3" s="536"/>
      <c r="U3" s="537"/>
      <c r="V3" s="537"/>
      <c r="W3" s="537"/>
      <c r="X3" s="537"/>
      <c r="Y3" s="536"/>
      <c r="Z3" s="536"/>
      <c r="AA3" s="536"/>
      <c r="AB3" s="536"/>
      <c r="AC3" s="537"/>
      <c r="AD3" s="537"/>
      <c r="AE3" s="537"/>
      <c r="AF3" s="537"/>
      <c r="AG3" s="537"/>
      <c r="AH3" s="537"/>
      <c r="AI3" s="537"/>
      <c r="AJ3" s="538"/>
    </row>
    <row r="4" spans="1:36" ht="28.5" customHeight="1">
      <c r="A4" s="502" t="s">
        <v>40</v>
      </c>
      <c r="B4" s="505" t="s">
        <v>41</v>
      </c>
      <c r="C4" s="505" t="s">
        <v>42</v>
      </c>
      <c r="D4" s="505" t="s">
        <v>43</v>
      </c>
      <c r="E4" s="505" t="s">
        <v>44</v>
      </c>
      <c r="F4" s="505" t="s">
        <v>45</v>
      </c>
      <c r="G4" s="529" t="s">
        <v>46</v>
      </c>
      <c r="H4" s="517" t="s">
        <v>47</v>
      </c>
      <c r="I4" s="517"/>
      <c r="J4" s="517"/>
      <c r="K4" s="517"/>
      <c r="L4" s="517"/>
      <c r="M4" s="517"/>
      <c r="N4" s="517"/>
      <c r="O4" s="517"/>
      <c r="P4" s="517"/>
      <c r="Q4" s="517"/>
      <c r="R4" s="517"/>
      <c r="S4" s="517"/>
      <c r="T4" s="518"/>
      <c r="U4" s="498" t="s">
        <v>48</v>
      </c>
      <c r="V4" s="498"/>
      <c r="W4" s="498"/>
      <c r="X4" s="498"/>
      <c r="Y4" s="508" t="s">
        <v>49</v>
      </c>
      <c r="Z4" s="511" t="s">
        <v>50</v>
      </c>
      <c r="AA4" s="512"/>
      <c r="AB4" s="513"/>
      <c r="AC4" s="498" t="s">
        <v>51</v>
      </c>
      <c r="AD4" s="498"/>
      <c r="AE4" s="498"/>
      <c r="AF4" s="499"/>
      <c r="AG4" s="557" t="s">
        <v>52</v>
      </c>
      <c r="AH4" s="498"/>
      <c r="AI4" s="498"/>
      <c r="AJ4" s="499"/>
    </row>
    <row r="5" spans="1:36" ht="20.25" customHeight="1" thickBot="1">
      <c r="A5" s="503"/>
      <c r="B5" s="506"/>
      <c r="C5" s="506"/>
      <c r="D5" s="506"/>
      <c r="E5" s="506"/>
      <c r="F5" s="506"/>
      <c r="G5" s="530"/>
      <c r="H5" s="532" t="s">
        <v>53</v>
      </c>
      <c r="I5" s="532"/>
      <c r="J5" s="532"/>
      <c r="K5" s="532" t="s">
        <v>54</v>
      </c>
      <c r="L5" s="532"/>
      <c r="M5" s="532"/>
      <c r="N5" s="532" t="s">
        <v>55</v>
      </c>
      <c r="O5" s="532"/>
      <c r="P5" s="532"/>
      <c r="Q5" s="532" t="s">
        <v>56</v>
      </c>
      <c r="R5" s="532"/>
      <c r="S5" s="532"/>
      <c r="T5" s="533" t="s">
        <v>57</v>
      </c>
      <c r="U5" s="500"/>
      <c r="V5" s="500"/>
      <c r="W5" s="500"/>
      <c r="X5" s="500"/>
      <c r="Y5" s="509"/>
      <c r="Z5" s="514"/>
      <c r="AA5" s="515"/>
      <c r="AB5" s="516"/>
      <c r="AC5" s="500"/>
      <c r="AD5" s="500"/>
      <c r="AE5" s="500"/>
      <c r="AF5" s="501"/>
      <c r="AG5" s="558"/>
      <c r="AH5" s="500"/>
      <c r="AI5" s="500"/>
      <c r="AJ5" s="501"/>
    </row>
    <row r="6" spans="1:36" ht="38.25" customHeight="1" thickBot="1">
      <c r="A6" s="504"/>
      <c r="B6" s="507"/>
      <c r="C6" s="507"/>
      <c r="D6" s="507"/>
      <c r="E6" s="507"/>
      <c r="F6" s="507"/>
      <c r="G6" s="531"/>
      <c r="H6" s="291" t="s">
        <v>58</v>
      </c>
      <c r="I6" s="291" t="s">
        <v>59</v>
      </c>
      <c r="J6" s="291" t="s">
        <v>60</v>
      </c>
      <c r="K6" s="291" t="s">
        <v>58</v>
      </c>
      <c r="L6" s="291" t="s">
        <v>59</v>
      </c>
      <c r="M6" s="291" t="s">
        <v>60</v>
      </c>
      <c r="N6" s="291" t="s">
        <v>58</v>
      </c>
      <c r="O6" s="291" t="s">
        <v>59</v>
      </c>
      <c r="P6" s="291" t="s">
        <v>60</v>
      </c>
      <c r="Q6" s="291" t="s">
        <v>58</v>
      </c>
      <c r="R6" s="291" t="s">
        <v>59</v>
      </c>
      <c r="S6" s="291" t="s">
        <v>60</v>
      </c>
      <c r="T6" s="534"/>
      <c r="U6" s="182" t="s">
        <v>61</v>
      </c>
      <c r="V6" s="30" t="s">
        <v>62</v>
      </c>
      <c r="W6" s="30" t="s">
        <v>63</v>
      </c>
      <c r="X6" s="17" t="s">
        <v>64</v>
      </c>
      <c r="Y6" s="510"/>
      <c r="Z6" s="18" t="s">
        <v>65</v>
      </c>
      <c r="AA6" s="32" t="s">
        <v>66</v>
      </c>
      <c r="AB6" s="33" t="s">
        <v>67</v>
      </c>
      <c r="AC6" s="182" t="s">
        <v>68</v>
      </c>
      <c r="AD6" s="31" t="s">
        <v>69</v>
      </c>
      <c r="AE6" s="19" t="s">
        <v>70</v>
      </c>
      <c r="AF6" s="19" t="s">
        <v>71</v>
      </c>
      <c r="AG6" s="386" t="s">
        <v>72</v>
      </c>
      <c r="AH6" s="387" t="s">
        <v>73</v>
      </c>
      <c r="AI6" s="387" t="s">
        <v>74</v>
      </c>
      <c r="AJ6" s="387" t="s">
        <v>75</v>
      </c>
    </row>
    <row r="7" spans="1:36" ht="57.75" customHeight="1">
      <c r="A7" s="497" t="str">
        <f>+PROGR_PROYEC_PONDE!A6</f>
        <v>1. GESTIÓN AMBIENTAL REGIONAL</v>
      </c>
      <c r="B7" s="497" t="str">
        <f>+PROGR_PROYEC_PONDE!C6</f>
        <v>PROGRAMA 1. ORDENAMIENTO AMBIENTAL DEL TERRITORIO DEL DEPARTAMENTO DEL QUINDÍO.</v>
      </c>
      <c r="C7" s="497" t="str">
        <f>PROGR_PROYEC_PONDE!E6</f>
        <v>Proyecto 1. Implementación de acciones para fortalecer el conocimiento en la gestión sostenible del suelo.</v>
      </c>
      <c r="D7" s="496"/>
      <c r="E7" s="294" t="s">
        <v>76</v>
      </c>
      <c r="F7" s="295" t="s">
        <v>77</v>
      </c>
      <c r="G7" s="295" t="s">
        <v>78</v>
      </c>
      <c r="H7" s="296">
        <v>0.1</v>
      </c>
      <c r="I7" s="215"/>
      <c r="J7" s="215"/>
      <c r="K7" s="296">
        <v>0.2</v>
      </c>
      <c r="L7" s="215"/>
      <c r="M7" s="215"/>
      <c r="N7" s="296">
        <v>0.4</v>
      </c>
      <c r="O7" s="215"/>
      <c r="P7" s="215"/>
      <c r="Q7" s="296">
        <v>0.3</v>
      </c>
      <c r="R7" s="215"/>
      <c r="S7" s="215"/>
      <c r="T7" s="209">
        <f>H7+K7+N7+Q7</f>
        <v>1</v>
      </c>
      <c r="U7" s="28"/>
      <c r="V7" s="20"/>
      <c r="W7" s="20"/>
      <c r="X7" s="21"/>
      <c r="Y7" s="397"/>
      <c r="Z7" s="519" t="s">
        <v>79</v>
      </c>
      <c r="AA7" s="520" t="s">
        <v>80</v>
      </c>
      <c r="AB7" s="520" t="s">
        <v>81</v>
      </c>
      <c r="AC7" s="547" t="s">
        <v>82</v>
      </c>
      <c r="AD7" s="540" t="s">
        <v>83</v>
      </c>
      <c r="AE7" s="521" t="s">
        <v>84</v>
      </c>
      <c r="AF7" s="521" t="s">
        <v>85</v>
      </c>
      <c r="AG7" s="216"/>
      <c r="AH7" s="216"/>
      <c r="AI7" s="216"/>
      <c r="AJ7" s="23"/>
    </row>
    <row r="8" spans="1:36" ht="51.75" customHeight="1">
      <c r="A8" s="497"/>
      <c r="B8" s="497"/>
      <c r="C8" s="497"/>
      <c r="D8" s="496"/>
      <c r="E8" s="294" t="s">
        <v>86</v>
      </c>
      <c r="F8" s="295" t="s">
        <v>77</v>
      </c>
      <c r="G8" s="295" t="s">
        <v>87</v>
      </c>
      <c r="H8" s="296">
        <v>0.25</v>
      </c>
      <c r="I8" s="215"/>
      <c r="J8" s="215"/>
      <c r="K8" s="296">
        <v>0.25</v>
      </c>
      <c r="L8" s="215"/>
      <c r="M8" s="215"/>
      <c r="N8" s="296">
        <v>0.25</v>
      </c>
      <c r="O8" s="215"/>
      <c r="P8" s="215"/>
      <c r="Q8" s="296">
        <v>0.25</v>
      </c>
      <c r="R8" s="215"/>
      <c r="S8" s="215"/>
      <c r="T8" s="209">
        <f>H8+K8+N8+Q8</f>
        <v>1</v>
      </c>
      <c r="U8" s="28"/>
      <c r="V8" s="20"/>
      <c r="W8" s="20"/>
      <c r="X8" s="21"/>
      <c r="Y8" s="398"/>
      <c r="Z8" s="519"/>
      <c r="AA8" s="520"/>
      <c r="AB8" s="520"/>
      <c r="AC8" s="548"/>
      <c r="AD8" s="541"/>
      <c r="AE8" s="522"/>
      <c r="AF8" s="522"/>
      <c r="AG8" s="216"/>
      <c r="AH8" s="216"/>
      <c r="AI8" s="216"/>
      <c r="AJ8" s="23"/>
    </row>
    <row r="9" spans="1:36" ht="54.75" customHeight="1">
      <c r="A9" s="497"/>
      <c r="B9" s="497"/>
      <c r="C9" s="497"/>
      <c r="D9" s="496"/>
      <c r="E9" s="294" t="s">
        <v>88</v>
      </c>
      <c r="F9" s="295" t="s">
        <v>89</v>
      </c>
      <c r="G9" s="295" t="s">
        <v>90</v>
      </c>
      <c r="H9" s="295">
        <v>0</v>
      </c>
      <c r="I9" s="215"/>
      <c r="J9" s="215"/>
      <c r="K9" s="295">
        <v>0</v>
      </c>
      <c r="L9" s="215"/>
      <c r="M9" s="215"/>
      <c r="N9" s="295">
        <v>1</v>
      </c>
      <c r="O9" s="215"/>
      <c r="P9" s="215"/>
      <c r="Q9" s="295">
        <v>0</v>
      </c>
      <c r="R9" s="215"/>
      <c r="S9" s="215"/>
      <c r="T9" s="215">
        <f t="shared" ref="T9:T54" si="0">H9+K9+N9+Q9</f>
        <v>1</v>
      </c>
      <c r="U9" s="28"/>
      <c r="V9" s="20"/>
      <c r="W9" s="20"/>
      <c r="X9" s="21"/>
      <c r="Y9" s="398"/>
      <c r="Z9" s="519"/>
      <c r="AA9" s="520"/>
      <c r="AB9" s="520"/>
      <c r="AC9" s="548"/>
      <c r="AD9" s="541"/>
      <c r="AE9" s="522"/>
      <c r="AF9" s="522"/>
      <c r="AG9" s="216"/>
      <c r="AH9" s="216"/>
      <c r="AI9" s="216"/>
      <c r="AJ9" s="23"/>
    </row>
    <row r="10" spans="1:36" ht="44.25" customHeight="1">
      <c r="A10" s="497"/>
      <c r="B10" s="497"/>
      <c r="C10" s="497"/>
      <c r="D10" s="496"/>
      <c r="E10" s="294" t="s">
        <v>91</v>
      </c>
      <c r="F10" s="295" t="s">
        <v>92</v>
      </c>
      <c r="G10" s="295" t="s">
        <v>93</v>
      </c>
      <c r="H10" s="295">
        <v>0</v>
      </c>
      <c r="I10" s="215"/>
      <c r="J10" s="215"/>
      <c r="K10" s="295">
        <v>0</v>
      </c>
      <c r="L10" s="215"/>
      <c r="M10" s="215"/>
      <c r="N10" s="295">
        <v>0</v>
      </c>
      <c r="O10" s="215"/>
      <c r="P10" s="215"/>
      <c r="Q10" s="295">
        <v>1</v>
      </c>
      <c r="R10" s="215"/>
      <c r="S10" s="215"/>
      <c r="T10" s="215">
        <f t="shared" si="0"/>
        <v>1</v>
      </c>
      <c r="U10" s="28"/>
      <c r="V10" s="20"/>
      <c r="W10" s="20"/>
      <c r="X10" s="21"/>
      <c r="Y10" s="398"/>
      <c r="Z10" s="519"/>
      <c r="AA10" s="520"/>
      <c r="AB10" s="520"/>
      <c r="AC10" s="549"/>
      <c r="AD10" s="542"/>
      <c r="AE10" s="523"/>
      <c r="AF10" s="523"/>
      <c r="AG10" s="216"/>
      <c r="AH10" s="216"/>
      <c r="AI10" s="216"/>
      <c r="AJ10" s="23"/>
    </row>
    <row r="11" spans="1:36" ht="39.75" customHeight="1">
      <c r="A11" s="497"/>
      <c r="B11" s="497"/>
      <c r="C11" s="497" t="str">
        <f>PROGR_PROYEC_PONDE!E7</f>
        <v xml:space="preserve">Proyecto 2. Control, seguimiento y monitoreo al suelo del departamento del Quindío.   </v>
      </c>
      <c r="D11" s="496"/>
      <c r="E11" s="432" t="s">
        <v>94</v>
      </c>
      <c r="F11" s="434" t="s">
        <v>89</v>
      </c>
      <c r="G11" s="434" t="s">
        <v>89</v>
      </c>
      <c r="H11" s="295">
        <v>0</v>
      </c>
      <c r="I11" s="215"/>
      <c r="J11" s="215"/>
      <c r="K11" s="295">
        <v>1</v>
      </c>
      <c r="L11" s="215"/>
      <c r="M11" s="215"/>
      <c r="N11" s="295">
        <v>0</v>
      </c>
      <c r="O11" s="215"/>
      <c r="P11" s="215"/>
      <c r="Q11" s="295">
        <v>0</v>
      </c>
      <c r="R11" s="297"/>
      <c r="S11" s="297"/>
      <c r="T11" s="215">
        <f t="shared" si="0"/>
        <v>1</v>
      </c>
      <c r="U11" s="28"/>
      <c r="V11" s="20"/>
      <c r="W11" s="20"/>
      <c r="X11" s="21"/>
      <c r="Y11" s="398"/>
      <c r="Z11" s="519" t="s">
        <v>79</v>
      </c>
      <c r="AA11" s="520" t="s">
        <v>80</v>
      </c>
      <c r="AB11" s="520" t="s">
        <v>81</v>
      </c>
      <c r="AC11" s="545" t="s">
        <v>95</v>
      </c>
      <c r="AD11" s="521" t="s">
        <v>96</v>
      </c>
      <c r="AE11" s="521" t="s">
        <v>97</v>
      </c>
      <c r="AF11" s="521" t="s">
        <v>98</v>
      </c>
      <c r="AG11" s="216"/>
      <c r="AH11" s="216"/>
      <c r="AI11" s="216"/>
      <c r="AJ11" s="23"/>
    </row>
    <row r="12" spans="1:36" ht="39.75" customHeight="1">
      <c r="A12" s="497"/>
      <c r="B12" s="497"/>
      <c r="C12" s="497"/>
      <c r="D12" s="496"/>
      <c r="E12" s="432" t="s">
        <v>99</v>
      </c>
      <c r="F12" s="434" t="s">
        <v>77</v>
      </c>
      <c r="G12" s="434" t="s">
        <v>100</v>
      </c>
      <c r="H12" s="295">
        <v>0</v>
      </c>
      <c r="I12" s="215"/>
      <c r="J12" s="215"/>
      <c r="K12" s="295">
        <v>0</v>
      </c>
      <c r="L12" s="215"/>
      <c r="M12" s="215"/>
      <c r="N12" s="296">
        <v>0.5</v>
      </c>
      <c r="O12" s="215"/>
      <c r="P12" s="215"/>
      <c r="Q12" s="296">
        <v>0.5</v>
      </c>
      <c r="R12" s="297"/>
      <c r="S12" s="297"/>
      <c r="T12" s="209">
        <f t="shared" si="0"/>
        <v>1</v>
      </c>
      <c r="U12" s="28"/>
      <c r="V12" s="20"/>
      <c r="W12" s="20"/>
      <c r="X12" s="21"/>
      <c r="Y12" s="398"/>
      <c r="Z12" s="519"/>
      <c r="AA12" s="520"/>
      <c r="AB12" s="520"/>
      <c r="AC12" s="546"/>
      <c r="AD12" s="523"/>
      <c r="AE12" s="523"/>
      <c r="AF12" s="523"/>
      <c r="AG12" s="216"/>
      <c r="AH12" s="216"/>
      <c r="AI12" s="216"/>
      <c r="AJ12" s="23"/>
    </row>
    <row r="13" spans="1:36" ht="39.75" customHeight="1">
      <c r="A13" s="497"/>
      <c r="B13" s="497"/>
      <c r="C13" s="497"/>
      <c r="D13" s="496"/>
      <c r="E13" s="432" t="s">
        <v>101</v>
      </c>
      <c r="F13" s="434" t="s">
        <v>77</v>
      </c>
      <c r="G13" s="434" t="s">
        <v>102</v>
      </c>
      <c r="H13" s="296">
        <v>0.25</v>
      </c>
      <c r="I13" s="215"/>
      <c r="J13" s="215"/>
      <c r="K13" s="296">
        <v>0.25</v>
      </c>
      <c r="L13" s="215"/>
      <c r="M13" s="215"/>
      <c r="N13" s="296">
        <v>0.25</v>
      </c>
      <c r="O13" s="215"/>
      <c r="P13" s="215"/>
      <c r="Q13" s="296">
        <v>0.25</v>
      </c>
      <c r="R13" s="215"/>
      <c r="S13" s="215"/>
      <c r="T13" s="209">
        <f>H13+K13+N13+Q13</f>
        <v>1</v>
      </c>
      <c r="U13" s="28"/>
      <c r="V13" s="20"/>
      <c r="W13" s="20"/>
      <c r="X13" s="21"/>
      <c r="Y13" s="398"/>
      <c r="Z13" s="519"/>
      <c r="AA13" s="520"/>
      <c r="AB13" s="520"/>
      <c r="AC13" s="433"/>
      <c r="AD13" s="421"/>
      <c r="AE13" s="421"/>
      <c r="AF13" s="422"/>
      <c r="AG13" s="216"/>
      <c r="AH13" s="216"/>
      <c r="AI13" s="216"/>
      <c r="AJ13" s="23"/>
    </row>
    <row r="14" spans="1:36" ht="39.75" customHeight="1">
      <c r="A14" s="497"/>
      <c r="B14" s="497"/>
      <c r="C14" s="497"/>
      <c r="D14" s="496"/>
      <c r="E14" s="432" t="s">
        <v>103</v>
      </c>
      <c r="F14" s="434" t="s">
        <v>77</v>
      </c>
      <c r="G14" s="434" t="s">
        <v>102</v>
      </c>
      <c r="H14" s="296">
        <v>0.25</v>
      </c>
      <c r="I14" s="215"/>
      <c r="J14" s="215"/>
      <c r="K14" s="296">
        <v>0.25</v>
      </c>
      <c r="L14" s="215"/>
      <c r="M14" s="215"/>
      <c r="N14" s="296">
        <v>0.25</v>
      </c>
      <c r="O14" s="215"/>
      <c r="P14" s="215"/>
      <c r="Q14" s="296">
        <v>0.25</v>
      </c>
      <c r="R14" s="215"/>
      <c r="S14" s="215"/>
      <c r="T14" s="209">
        <f>H14+K14+N14+Q14</f>
        <v>1</v>
      </c>
      <c r="U14" s="28"/>
      <c r="V14" s="20"/>
      <c r="W14" s="20"/>
      <c r="X14" s="21"/>
      <c r="Y14" s="398"/>
      <c r="Z14" s="519"/>
      <c r="AA14" s="520"/>
      <c r="AB14" s="520"/>
      <c r="AC14" s="547" t="s">
        <v>104</v>
      </c>
      <c r="AD14" s="540" t="s">
        <v>105</v>
      </c>
      <c r="AE14" s="521" t="s">
        <v>97</v>
      </c>
      <c r="AF14" s="377" t="s">
        <v>98</v>
      </c>
      <c r="AG14" s="391" t="s">
        <v>106</v>
      </c>
      <c r="AH14" s="392" t="s">
        <v>107</v>
      </c>
      <c r="AI14" s="392" t="s">
        <v>108</v>
      </c>
      <c r="AJ14" s="392" t="s">
        <v>109</v>
      </c>
    </row>
    <row r="15" spans="1:36" ht="39.75" customHeight="1">
      <c r="A15" s="497"/>
      <c r="B15" s="497"/>
      <c r="C15" s="497" t="str">
        <f>PROGR_PROYEC_PONDE!E8</f>
        <v>Proyecto 3. Recuperación y rehabilitación de suelos degradados o en conflicto en el departamento del Quindío.</v>
      </c>
      <c r="D15" s="496"/>
      <c r="E15" s="432" t="s">
        <v>110</v>
      </c>
      <c r="F15" s="434" t="s">
        <v>111</v>
      </c>
      <c r="G15" s="432" t="s">
        <v>112</v>
      </c>
      <c r="H15" s="215">
        <v>3</v>
      </c>
      <c r="I15" s="215"/>
      <c r="J15" s="215"/>
      <c r="K15" s="215">
        <v>8</v>
      </c>
      <c r="L15" s="215"/>
      <c r="M15" s="215"/>
      <c r="N15" s="215">
        <v>8</v>
      </c>
      <c r="O15" s="215"/>
      <c r="P15" s="215"/>
      <c r="Q15" s="215">
        <v>8</v>
      </c>
      <c r="R15" s="215"/>
      <c r="S15" s="215"/>
      <c r="T15" s="215">
        <f t="shared" si="0"/>
        <v>27</v>
      </c>
      <c r="U15" s="28"/>
      <c r="V15" s="20"/>
      <c r="W15" s="20"/>
      <c r="X15" s="21"/>
      <c r="Y15" s="398" t="s">
        <v>113</v>
      </c>
      <c r="Z15" s="521" t="s">
        <v>79</v>
      </c>
      <c r="AA15" s="521" t="s">
        <v>80</v>
      </c>
      <c r="AB15" s="521" t="s">
        <v>81</v>
      </c>
      <c r="AC15" s="548"/>
      <c r="AD15" s="541"/>
      <c r="AE15" s="522"/>
      <c r="AF15" s="377" t="s">
        <v>98</v>
      </c>
      <c r="AG15" s="377"/>
      <c r="AH15" s="377"/>
      <c r="AI15" s="377"/>
      <c r="AJ15" s="23"/>
    </row>
    <row r="16" spans="1:36" ht="39.75" customHeight="1">
      <c r="A16" s="497"/>
      <c r="B16" s="497"/>
      <c r="C16" s="497"/>
      <c r="D16" s="496"/>
      <c r="E16" s="582" t="s">
        <v>114</v>
      </c>
      <c r="F16" s="579" t="s">
        <v>111</v>
      </c>
      <c r="G16" s="579" t="s">
        <v>115</v>
      </c>
      <c r="H16" s="567">
        <v>8</v>
      </c>
      <c r="I16" s="567"/>
      <c r="J16" s="567"/>
      <c r="K16" s="567">
        <v>12</v>
      </c>
      <c r="L16" s="567"/>
      <c r="M16" s="567"/>
      <c r="N16" s="567">
        <v>12</v>
      </c>
      <c r="O16" s="567"/>
      <c r="P16" s="567"/>
      <c r="Q16" s="567">
        <v>12</v>
      </c>
      <c r="R16" s="567"/>
      <c r="S16" s="567"/>
      <c r="T16" s="567">
        <f>H16+K16+N16+Q16</f>
        <v>44</v>
      </c>
      <c r="U16" s="567"/>
      <c r="V16" s="567"/>
      <c r="W16" s="567"/>
      <c r="X16" s="567"/>
      <c r="Y16" s="584" t="s">
        <v>116</v>
      </c>
      <c r="Z16" s="522"/>
      <c r="AA16" s="522"/>
      <c r="AB16" s="522"/>
      <c r="AC16" s="548"/>
      <c r="AD16" s="541"/>
      <c r="AE16" s="522"/>
      <c r="AF16" s="521" t="s">
        <v>98</v>
      </c>
      <c r="AG16" s="391" t="s">
        <v>117</v>
      </c>
      <c r="AH16" s="392" t="s">
        <v>118</v>
      </c>
      <c r="AI16" s="392" t="s">
        <v>119</v>
      </c>
      <c r="AJ16" s="391" t="s">
        <v>120</v>
      </c>
    </row>
    <row r="17" spans="1:36" ht="63" customHeight="1">
      <c r="A17" s="497"/>
      <c r="B17" s="497"/>
      <c r="C17" s="497"/>
      <c r="D17" s="496"/>
      <c r="E17" s="583"/>
      <c r="F17" s="580"/>
      <c r="G17" s="580"/>
      <c r="H17" s="568"/>
      <c r="I17" s="568"/>
      <c r="J17" s="568"/>
      <c r="K17" s="568"/>
      <c r="L17" s="568"/>
      <c r="M17" s="568"/>
      <c r="N17" s="568"/>
      <c r="O17" s="568"/>
      <c r="P17" s="568"/>
      <c r="Q17" s="568"/>
      <c r="R17" s="568"/>
      <c r="S17" s="568"/>
      <c r="T17" s="568"/>
      <c r="U17" s="568"/>
      <c r="V17" s="568"/>
      <c r="W17" s="568"/>
      <c r="X17" s="568"/>
      <c r="Y17" s="585"/>
      <c r="Z17" s="523"/>
      <c r="AA17" s="523"/>
      <c r="AB17" s="523"/>
      <c r="AC17" s="548"/>
      <c r="AD17" s="541"/>
      <c r="AE17" s="522"/>
      <c r="AF17" s="523"/>
      <c r="AG17" s="391" t="s">
        <v>121</v>
      </c>
      <c r="AH17" s="391" t="s">
        <v>122</v>
      </c>
      <c r="AI17" s="391" t="s">
        <v>123</v>
      </c>
      <c r="AJ17" s="391" t="s">
        <v>120</v>
      </c>
    </row>
    <row r="18" spans="1:36" ht="39.75" customHeight="1">
      <c r="A18" s="497"/>
      <c r="B18" s="497"/>
      <c r="C18" s="497" t="str">
        <f>PROGR_PROYEC_PONDE!E9</f>
        <v>Proyecto 4. Implementación de la planificación territorial y regional para el ordenamiento ambiental en el departamento del Quindío.</v>
      </c>
      <c r="D18" s="496"/>
      <c r="E18" s="432" t="s">
        <v>124</v>
      </c>
      <c r="F18" s="434" t="s">
        <v>125</v>
      </c>
      <c r="G18" s="434" t="s">
        <v>126</v>
      </c>
      <c r="H18" s="298">
        <v>1</v>
      </c>
      <c r="I18" s="215"/>
      <c r="J18" s="215"/>
      <c r="K18" s="298">
        <v>0</v>
      </c>
      <c r="L18" s="215"/>
      <c r="M18" s="215"/>
      <c r="N18" s="295">
        <v>0</v>
      </c>
      <c r="O18" s="215"/>
      <c r="P18" s="215"/>
      <c r="Q18" s="295">
        <v>0</v>
      </c>
      <c r="R18" s="215"/>
      <c r="S18" s="215"/>
      <c r="T18" s="215">
        <f t="shared" si="0"/>
        <v>1</v>
      </c>
      <c r="U18" s="28"/>
      <c r="V18" s="20"/>
      <c r="W18" s="20"/>
      <c r="X18" s="21"/>
      <c r="Y18" s="398"/>
      <c r="Z18" s="521" t="s">
        <v>127</v>
      </c>
      <c r="AA18" s="540" t="s">
        <v>128</v>
      </c>
      <c r="AB18" s="540" t="s">
        <v>129</v>
      </c>
      <c r="AC18" s="548"/>
      <c r="AD18" s="541"/>
      <c r="AE18" s="522"/>
      <c r="AF18" s="377" t="s">
        <v>130</v>
      </c>
      <c r="AG18" s="377"/>
      <c r="AH18" s="377"/>
      <c r="AI18" s="377"/>
      <c r="AJ18" s="23"/>
    </row>
    <row r="19" spans="1:36" ht="39.75" customHeight="1">
      <c r="A19" s="497"/>
      <c r="B19" s="497"/>
      <c r="C19" s="497"/>
      <c r="D19" s="496"/>
      <c r="E19" s="432" t="s">
        <v>131</v>
      </c>
      <c r="F19" s="434" t="s">
        <v>125</v>
      </c>
      <c r="G19" s="434" t="s">
        <v>89</v>
      </c>
      <c r="H19" s="298">
        <v>1</v>
      </c>
      <c r="I19" s="215"/>
      <c r="J19" s="215"/>
      <c r="K19" s="298">
        <v>0</v>
      </c>
      <c r="L19" s="215"/>
      <c r="M19" s="215"/>
      <c r="N19" s="295">
        <v>0</v>
      </c>
      <c r="O19" s="215"/>
      <c r="P19" s="215"/>
      <c r="Q19" s="295">
        <v>0</v>
      </c>
      <c r="R19" s="215"/>
      <c r="S19" s="215"/>
      <c r="T19" s="215">
        <f>H19+K19+N19+Q19</f>
        <v>1</v>
      </c>
      <c r="U19" s="28"/>
      <c r="V19" s="20"/>
      <c r="W19" s="20"/>
      <c r="X19" s="21"/>
      <c r="Y19" s="398"/>
      <c r="Z19" s="522"/>
      <c r="AA19" s="541"/>
      <c r="AB19" s="541"/>
      <c r="AC19" s="548"/>
      <c r="AD19" s="541"/>
      <c r="AE19" s="522"/>
      <c r="AF19" s="377" t="s">
        <v>132</v>
      </c>
      <c r="AG19" s="377"/>
      <c r="AH19" s="377"/>
      <c r="AI19" s="377"/>
      <c r="AJ19" s="23"/>
    </row>
    <row r="20" spans="1:36" ht="39.75" customHeight="1">
      <c r="A20" s="497"/>
      <c r="B20" s="497"/>
      <c r="C20" s="497"/>
      <c r="D20" s="496"/>
      <c r="E20" s="432" t="s">
        <v>133</v>
      </c>
      <c r="F20" s="434" t="s">
        <v>77</v>
      </c>
      <c r="G20" s="434" t="s">
        <v>134</v>
      </c>
      <c r="H20" s="299">
        <v>0</v>
      </c>
      <c r="I20" s="215"/>
      <c r="J20" s="215"/>
      <c r="K20" s="299">
        <v>0.3</v>
      </c>
      <c r="L20" s="215"/>
      <c r="M20" s="215"/>
      <c r="N20" s="296">
        <v>0.3</v>
      </c>
      <c r="O20" s="215"/>
      <c r="P20" s="215"/>
      <c r="Q20" s="296">
        <v>0.4</v>
      </c>
      <c r="R20" s="215"/>
      <c r="S20" s="215"/>
      <c r="T20" s="209">
        <f>H20+K20+N20+Q20</f>
        <v>1</v>
      </c>
      <c r="U20" s="28"/>
      <c r="V20" s="20"/>
      <c r="W20" s="20"/>
      <c r="X20" s="21"/>
      <c r="Y20" s="398"/>
      <c r="Z20" s="522"/>
      <c r="AA20" s="542"/>
      <c r="AB20" s="541"/>
      <c r="AC20" s="549"/>
      <c r="AD20" s="542"/>
      <c r="AE20" s="523"/>
      <c r="AF20" s="377" t="s">
        <v>132</v>
      </c>
      <c r="AG20" s="377"/>
      <c r="AH20" s="377"/>
      <c r="AI20" s="377"/>
      <c r="AJ20" s="23"/>
    </row>
    <row r="21" spans="1:36" ht="39.75" customHeight="1">
      <c r="A21" s="497"/>
      <c r="B21" s="497"/>
      <c r="C21" s="497"/>
      <c r="D21" s="496"/>
      <c r="E21" s="432" t="s">
        <v>135</v>
      </c>
      <c r="F21" s="434" t="s">
        <v>125</v>
      </c>
      <c r="G21" s="434" t="s">
        <v>136</v>
      </c>
      <c r="H21" s="298">
        <v>0</v>
      </c>
      <c r="I21" s="215"/>
      <c r="J21" s="215"/>
      <c r="K21" s="298">
        <v>1</v>
      </c>
      <c r="L21" s="215"/>
      <c r="M21" s="215"/>
      <c r="N21" s="295">
        <v>0</v>
      </c>
      <c r="O21" s="215"/>
      <c r="P21" s="215"/>
      <c r="Q21" s="295">
        <v>0</v>
      </c>
      <c r="R21" s="215"/>
      <c r="S21" s="215"/>
      <c r="T21" s="215">
        <f t="shared" si="0"/>
        <v>1</v>
      </c>
      <c r="U21" s="28"/>
      <c r="V21" s="20"/>
      <c r="W21" s="20"/>
      <c r="X21" s="21"/>
      <c r="Y21" s="398"/>
      <c r="Z21" s="522"/>
      <c r="AA21" s="540" t="s">
        <v>137</v>
      </c>
      <c r="AB21" s="541"/>
      <c r="AC21" s="547" t="s">
        <v>104</v>
      </c>
      <c r="AD21" s="540" t="s">
        <v>83</v>
      </c>
      <c r="AE21" s="540" t="s">
        <v>97</v>
      </c>
      <c r="AF21" s="380" t="s">
        <v>138</v>
      </c>
      <c r="AG21" s="380"/>
      <c r="AH21" s="380"/>
      <c r="AI21" s="380"/>
      <c r="AJ21" s="23"/>
    </row>
    <row r="22" spans="1:36" ht="39.75" customHeight="1">
      <c r="A22" s="497"/>
      <c r="B22" s="497"/>
      <c r="C22" s="497"/>
      <c r="D22" s="496"/>
      <c r="E22" s="432" t="s">
        <v>139</v>
      </c>
      <c r="F22" s="434" t="s">
        <v>125</v>
      </c>
      <c r="G22" s="434" t="s">
        <v>140</v>
      </c>
      <c r="H22" s="298">
        <v>1</v>
      </c>
      <c r="I22" s="215"/>
      <c r="J22" s="215"/>
      <c r="K22" s="298">
        <v>0</v>
      </c>
      <c r="L22" s="215"/>
      <c r="M22" s="215"/>
      <c r="N22" s="295">
        <v>0</v>
      </c>
      <c r="O22" s="215"/>
      <c r="P22" s="215"/>
      <c r="Q22" s="295">
        <v>0</v>
      </c>
      <c r="R22" s="215"/>
      <c r="S22" s="215"/>
      <c r="T22" s="215">
        <f>H22+K22+N22+Q22</f>
        <v>1</v>
      </c>
      <c r="U22" s="28"/>
      <c r="V22" s="20"/>
      <c r="W22" s="20"/>
      <c r="X22" s="21"/>
      <c r="Y22" s="398"/>
      <c r="Z22" s="522"/>
      <c r="AA22" s="541"/>
      <c r="AB22" s="541"/>
      <c r="AC22" s="548"/>
      <c r="AD22" s="541"/>
      <c r="AE22" s="541"/>
      <c r="AF22" s="380" t="s">
        <v>141</v>
      </c>
      <c r="AG22" s="380"/>
      <c r="AH22" s="380"/>
      <c r="AI22" s="380"/>
      <c r="AJ22" s="23"/>
    </row>
    <row r="23" spans="1:36" ht="53.25" customHeight="1">
      <c r="A23" s="497"/>
      <c r="B23" s="497"/>
      <c r="C23" s="497"/>
      <c r="D23" s="496"/>
      <c r="E23" s="432" t="s">
        <v>142</v>
      </c>
      <c r="F23" s="434" t="s">
        <v>77</v>
      </c>
      <c r="G23" s="434" t="s">
        <v>143</v>
      </c>
      <c r="H23" s="299">
        <v>0.25</v>
      </c>
      <c r="I23" s="215"/>
      <c r="J23" s="215"/>
      <c r="K23" s="299">
        <v>0.25</v>
      </c>
      <c r="L23" s="215"/>
      <c r="M23" s="215"/>
      <c r="N23" s="296">
        <v>0.25</v>
      </c>
      <c r="O23" s="215"/>
      <c r="P23" s="215"/>
      <c r="Q23" s="296">
        <v>0.25</v>
      </c>
      <c r="R23" s="215"/>
      <c r="S23" s="215"/>
      <c r="T23" s="209">
        <f>H23+K23+N23+Q23</f>
        <v>1</v>
      </c>
      <c r="U23" s="28"/>
      <c r="V23" s="20"/>
      <c r="W23" s="20"/>
      <c r="X23" s="21"/>
      <c r="Y23" s="398"/>
      <c r="Z23" s="522"/>
      <c r="AA23" s="541"/>
      <c r="AB23" s="541"/>
      <c r="AC23" s="549"/>
      <c r="AD23" s="542"/>
      <c r="AE23" s="542"/>
      <c r="AF23" s="380" t="s">
        <v>144</v>
      </c>
      <c r="AG23" s="380"/>
      <c r="AH23" s="380"/>
      <c r="AI23" s="380"/>
      <c r="AJ23" s="23"/>
    </row>
    <row r="24" spans="1:36" ht="57.75" customHeight="1">
      <c r="A24" s="497"/>
      <c r="B24" s="497"/>
      <c r="C24" s="497"/>
      <c r="D24" s="496"/>
      <c r="E24" s="432" t="s">
        <v>145</v>
      </c>
      <c r="F24" s="434" t="s">
        <v>77</v>
      </c>
      <c r="G24" s="434" t="s">
        <v>143</v>
      </c>
      <c r="H24" s="299">
        <v>0.25</v>
      </c>
      <c r="I24" s="215"/>
      <c r="J24" s="215"/>
      <c r="K24" s="299">
        <v>0.25</v>
      </c>
      <c r="L24" s="215"/>
      <c r="M24" s="215"/>
      <c r="N24" s="296">
        <v>0.25</v>
      </c>
      <c r="O24" s="215"/>
      <c r="P24" s="215"/>
      <c r="Q24" s="296">
        <v>0.25</v>
      </c>
      <c r="R24" s="215"/>
      <c r="S24" s="215"/>
      <c r="T24" s="209">
        <f>H24+K24+N24+Q24</f>
        <v>1</v>
      </c>
      <c r="U24" s="28"/>
      <c r="V24" s="20"/>
      <c r="W24" s="20"/>
      <c r="X24" s="21"/>
      <c r="Y24" s="398"/>
      <c r="Z24" s="522"/>
      <c r="AA24" s="541"/>
      <c r="AB24" s="541"/>
      <c r="AC24" s="547" t="s">
        <v>104</v>
      </c>
      <c r="AD24" s="540" t="s">
        <v>83</v>
      </c>
      <c r="AE24" s="540" t="s">
        <v>146</v>
      </c>
      <c r="AF24" s="540" t="s">
        <v>147</v>
      </c>
      <c r="AG24" s="388"/>
      <c r="AH24" s="388"/>
      <c r="AI24" s="388"/>
      <c r="AJ24" s="23"/>
    </row>
    <row r="25" spans="1:36" ht="39.75" customHeight="1">
      <c r="A25" s="497"/>
      <c r="B25" s="497"/>
      <c r="C25" s="497"/>
      <c r="D25" s="496"/>
      <c r="E25" s="432" t="s">
        <v>148</v>
      </c>
      <c r="F25" s="434" t="s">
        <v>77</v>
      </c>
      <c r="G25" s="434" t="s">
        <v>149</v>
      </c>
      <c r="H25" s="299">
        <v>0.25</v>
      </c>
      <c r="I25" s="215"/>
      <c r="J25" s="215"/>
      <c r="K25" s="299">
        <v>0.25</v>
      </c>
      <c r="L25" s="215"/>
      <c r="M25" s="215"/>
      <c r="N25" s="296">
        <v>0.25</v>
      </c>
      <c r="O25" s="215"/>
      <c r="P25" s="215"/>
      <c r="Q25" s="296">
        <v>0.25</v>
      </c>
      <c r="R25" s="215"/>
      <c r="S25" s="215"/>
      <c r="T25" s="209">
        <f>H25+K25+N25+Q25</f>
        <v>1</v>
      </c>
      <c r="U25" s="28"/>
      <c r="V25" s="20"/>
      <c r="W25" s="20"/>
      <c r="X25" s="21"/>
      <c r="Y25" s="398"/>
      <c r="Z25" s="522"/>
      <c r="AA25" s="541"/>
      <c r="AB25" s="541"/>
      <c r="AC25" s="548"/>
      <c r="AD25" s="541"/>
      <c r="AE25" s="541"/>
      <c r="AF25" s="541"/>
      <c r="AG25" s="388"/>
      <c r="AH25" s="388"/>
      <c r="AI25" s="388"/>
      <c r="AJ25" s="23"/>
    </row>
    <row r="26" spans="1:36" ht="53.25" customHeight="1">
      <c r="A26" s="497"/>
      <c r="B26" s="497"/>
      <c r="C26" s="497"/>
      <c r="D26" s="496"/>
      <c r="E26" s="432" t="s">
        <v>150</v>
      </c>
      <c r="F26" s="434" t="s">
        <v>151</v>
      </c>
      <c r="G26" s="434" t="s">
        <v>152</v>
      </c>
      <c r="H26" s="298">
        <v>1</v>
      </c>
      <c r="I26" s="215"/>
      <c r="J26" s="215"/>
      <c r="K26" s="298">
        <v>1</v>
      </c>
      <c r="L26" s="215"/>
      <c r="M26" s="215"/>
      <c r="N26" s="295">
        <v>1</v>
      </c>
      <c r="O26" s="215"/>
      <c r="P26" s="215"/>
      <c r="Q26" s="295">
        <v>1</v>
      </c>
      <c r="R26" s="215"/>
      <c r="S26" s="215"/>
      <c r="T26" s="215">
        <f t="shared" si="0"/>
        <v>4</v>
      </c>
      <c r="U26" s="28"/>
      <c r="V26" s="20"/>
      <c r="W26" s="20"/>
      <c r="X26" s="21"/>
      <c r="Y26" s="398" t="s">
        <v>153</v>
      </c>
      <c r="Z26" s="523"/>
      <c r="AA26" s="542"/>
      <c r="AB26" s="542"/>
      <c r="AC26" s="548"/>
      <c r="AD26" s="541"/>
      <c r="AE26" s="541"/>
      <c r="AF26" s="541"/>
      <c r="AG26" s="388"/>
      <c r="AH26" s="388"/>
      <c r="AI26" s="388"/>
      <c r="AJ26" s="23"/>
    </row>
    <row r="27" spans="1:36" ht="39.75" customHeight="1">
      <c r="A27" s="497"/>
      <c r="B27" s="497"/>
      <c r="C27" s="497" t="str">
        <f>PROGR_PROYEC_PONDE!E10</f>
        <v>Proyecto 5. Implementación del fortalecimiento al desempeño ambiental de los sectores productivos del departamento del Quindío.</v>
      </c>
      <c r="D27" s="496"/>
      <c r="E27" s="432" t="s">
        <v>154</v>
      </c>
      <c r="F27" s="434" t="s">
        <v>77</v>
      </c>
      <c r="G27" s="434" t="s">
        <v>155</v>
      </c>
      <c r="H27" s="299">
        <v>0.25</v>
      </c>
      <c r="I27" s="215"/>
      <c r="J27" s="215"/>
      <c r="K27" s="299">
        <v>0.25</v>
      </c>
      <c r="L27" s="215"/>
      <c r="M27" s="215"/>
      <c r="N27" s="296">
        <v>0.25</v>
      </c>
      <c r="O27" s="215"/>
      <c r="P27" s="215"/>
      <c r="Q27" s="296">
        <v>0.25</v>
      </c>
      <c r="R27" s="215"/>
      <c r="S27" s="215"/>
      <c r="T27" s="209">
        <f t="shared" ref="T27:T32" si="1">H27+K27+N27+Q27</f>
        <v>1</v>
      </c>
      <c r="U27" s="28"/>
      <c r="V27" s="20"/>
      <c r="W27" s="20"/>
      <c r="X27" s="21"/>
      <c r="Y27" s="398" t="s">
        <v>156</v>
      </c>
      <c r="Z27" s="521" t="s">
        <v>157</v>
      </c>
      <c r="AA27" s="521" t="s">
        <v>158</v>
      </c>
      <c r="AB27" s="521" t="s">
        <v>159</v>
      </c>
      <c r="AC27" s="548"/>
      <c r="AD27" s="541"/>
      <c r="AE27" s="541"/>
      <c r="AF27" s="541"/>
      <c r="AG27" s="388"/>
      <c r="AH27" s="388"/>
      <c r="AI27" s="388"/>
      <c r="AJ27" s="23"/>
    </row>
    <row r="28" spans="1:36" ht="54" customHeight="1">
      <c r="A28" s="497"/>
      <c r="B28" s="497"/>
      <c r="C28" s="497"/>
      <c r="D28" s="496"/>
      <c r="E28" s="432" t="s">
        <v>160</v>
      </c>
      <c r="F28" s="434" t="s">
        <v>77</v>
      </c>
      <c r="G28" s="434" t="s">
        <v>155</v>
      </c>
      <c r="H28" s="299">
        <v>0.25</v>
      </c>
      <c r="I28" s="215"/>
      <c r="J28" s="215"/>
      <c r="K28" s="299">
        <v>0.25</v>
      </c>
      <c r="L28" s="215"/>
      <c r="M28" s="215"/>
      <c r="N28" s="296">
        <v>0.25</v>
      </c>
      <c r="O28" s="215"/>
      <c r="P28" s="215"/>
      <c r="Q28" s="296">
        <v>0.25</v>
      </c>
      <c r="R28" s="215"/>
      <c r="S28" s="215"/>
      <c r="T28" s="209">
        <f t="shared" si="1"/>
        <v>1</v>
      </c>
      <c r="U28" s="28"/>
      <c r="V28" s="20"/>
      <c r="W28" s="20"/>
      <c r="X28" s="21"/>
      <c r="Y28" s="398" t="s">
        <v>156</v>
      </c>
      <c r="Z28" s="522"/>
      <c r="AA28" s="522"/>
      <c r="AB28" s="522"/>
      <c r="AC28" s="548"/>
      <c r="AD28" s="541"/>
      <c r="AE28" s="541"/>
      <c r="AF28" s="541"/>
      <c r="AG28" s="388"/>
      <c r="AH28" s="388"/>
      <c r="AI28" s="388"/>
      <c r="AJ28" s="23"/>
    </row>
    <row r="29" spans="1:36" ht="55.5" customHeight="1">
      <c r="A29" s="497"/>
      <c r="B29" s="497"/>
      <c r="C29" s="497"/>
      <c r="D29" s="496"/>
      <c r="E29" s="432" t="s">
        <v>161</v>
      </c>
      <c r="F29" s="434" t="s">
        <v>77</v>
      </c>
      <c r="G29" s="434" t="s">
        <v>162</v>
      </c>
      <c r="H29" s="299">
        <v>0.25</v>
      </c>
      <c r="I29" s="215"/>
      <c r="J29" s="215"/>
      <c r="K29" s="299">
        <v>0.25</v>
      </c>
      <c r="L29" s="215"/>
      <c r="M29" s="215"/>
      <c r="N29" s="296">
        <v>0.25</v>
      </c>
      <c r="O29" s="215"/>
      <c r="P29" s="215"/>
      <c r="Q29" s="296">
        <v>0.25</v>
      </c>
      <c r="R29" s="215"/>
      <c r="S29" s="215"/>
      <c r="T29" s="209">
        <f t="shared" si="1"/>
        <v>1</v>
      </c>
      <c r="U29" s="28"/>
      <c r="V29" s="20"/>
      <c r="W29" s="20"/>
      <c r="X29" s="21"/>
      <c r="Y29" s="398"/>
      <c r="Z29" s="522"/>
      <c r="AA29" s="522"/>
      <c r="AB29" s="522"/>
      <c r="AC29" s="548"/>
      <c r="AD29" s="541"/>
      <c r="AE29" s="541"/>
      <c r="AF29" s="541"/>
      <c r="AG29" s="388"/>
      <c r="AH29" s="388"/>
      <c r="AI29" s="388"/>
      <c r="AJ29" s="23"/>
    </row>
    <row r="30" spans="1:36" ht="39.75" customHeight="1">
      <c r="A30" s="497"/>
      <c r="B30" s="497"/>
      <c r="C30" s="497"/>
      <c r="D30" s="496"/>
      <c r="E30" s="432" t="s">
        <v>163</v>
      </c>
      <c r="F30" s="434" t="s">
        <v>164</v>
      </c>
      <c r="G30" s="434" t="s">
        <v>165</v>
      </c>
      <c r="H30" s="298">
        <v>1</v>
      </c>
      <c r="I30" s="215"/>
      <c r="J30" s="215"/>
      <c r="K30" s="298">
        <v>0</v>
      </c>
      <c r="L30" s="215"/>
      <c r="M30" s="215"/>
      <c r="N30" s="295">
        <v>0</v>
      </c>
      <c r="O30" s="215"/>
      <c r="P30" s="215"/>
      <c r="Q30" s="295">
        <v>0</v>
      </c>
      <c r="R30" s="215"/>
      <c r="S30" s="215"/>
      <c r="T30" s="215">
        <f t="shared" si="1"/>
        <v>1</v>
      </c>
      <c r="U30" s="28"/>
      <c r="V30" s="20"/>
      <c r="W30" s="20"/>
      <c r="X30" s="21"/>
      <c r="Y30" s="398" t="s">
        <v>166</v>
      </c>
      <c r="Z30" s="522"/>
      <c r="AA30" s="522"/>
      <c r="AB30" s="522"/>
      <c r="AC30" s="549"/>
      <c r="AD30" s="542"/>
      <c r="AE30" s="542"/>
      <c r="AF30" s="542"/>
      <c r="AG30" s="388"/>
      <c r="AH30" s="388"/>
      <c r="AI30" s="388"/>
      <c r="AJ30" s="23"/>
    </row>
    <row r="31" spans="1:36" ht="39.75" customHeight="1">
      <c r="A31" s="497"/>
      <c r="B31" s="497"/>
      <c r="C31" s="497"/>
      <c r="D31" s="496"/>
      <c r="E31" s="432" t="s">
        <v>167</v>
      </c>
      <c r="F31" s="434" t="s">
        <v>77</v>
      </c>
      <c r="G31" s="434" t="s">
        <v>168</v>
      </c>
      <c r="H31" s="299">
        <v>0.25</v>
      </c>
      <c r="I31" s="215"/>
      <c r="J31" s="215"/>
      <c r="K31" s="299">
        <v>0.25</v>
      </c>
      <c r="L31" s="215"/>
      <c r="M31" s="215"/>
      <c r="N31" s="296">
        <v>0.25</v>
      </c>
      <c r="O31" s="215"/>
      <c r="P31" s="215"/>
      <c r="Q31" s="296">
        <v>0.25</v>
      </c>
      <c r="R31" s="215"/>
      <c r="S31" s="215"/>
      <c r="T31" s="209">
        <f t="shared" si="1"/>
        <v>1</v>
      </c>
      <c r="U31" s="28"/>
      <c r="V31" s="20"/>
      <c r="W31" s="20"/>
      <c r="X31" s="21"/>
      <c r="Y31" s="398" t="s">
        <v>166</v>
      </c>
      <c r="Z31" s="522"/>
      <c r="AA31" s="522"/>
      <c r="AB31" s="522"/>
      <c r="AC31" s="547" t="s">
        <v>104</v>
      </c>
      <c r="AD31" s="540" t="s">
        <v>83</v>
      </c>
      <c r="AE31" s="521" t="s">
        <v>146</v>
      </c>
      <c r="AF31" s="521" t="s">
        <v>147</v>
      </c>
      <c r="AG31" s="216"/>
      <c r="AH31" s="216"/>
      <c r="AI31" s="216"/>
      <c r="AJ31" s="23"/>
    </row>
    <row r="32" spans="1:36" ht="59.25" customHeight="1">
      <c r="A32" s="497"/>
      <c r="B32" s="497"/>
      <c r="C32" s="497"/>
      <c r="D32" s="496"/>
      <c r="E32" s="432" t="s">
        <v>169</v>
      </c>
      <c r="F32" s="434" t="s">
        <v>111</v>
      </c>
      <c r="G32" s="434" t="s">
        <v>170</v>
      </c>
      <c r="H32" s="298">
        <v>2</v>
      </c>
      <c r="I32" s="215"/>
      <c r="J32" s="215"/>
      <c r="K32" s="298">
        <v>6</v>
      </c>
      <c r="L32" s="215"/>
      <c r="M32" s="215"/>
      <c r="N32" s="295">
        <v>8</v>
      </c>
      <c r="O32" s="215"/>
      <c r="P32" s="215"/>
      <c r="Q32" s="295">
        <v>8</v>
      </c>
      <c r="R32" s="215"/>
      <c r="S32" s="215"/>
      <c r="T32" s="215">
        <f t="shared" si="1"/>
        <v>24</v>
      </c>
      <c r="U32" s="28"/>
      <c r="V32" s="20"/>
      <c r="W32" s="20"/>
      <c r="X32" s="21"/>
      <c r="Y32" s="398" t="s">
        <v>113</v>
      </c>
      <c r="Z32" s="522"/>
      <c r="AA32" s="522"/>
      <c r="AB32" s="522"/>
      <c r="AC32" s="548"/>
      <c r="AD32" s="541"/>
      <c r="AE32" s="522"/>
      <c r="AF32" s="522"/>
      <c r="AG32" s="216"/>
      <c r="AH32" s="216"/>
      <c r="AI32" s="216"/>
      <c r="AJ32" s="23"/>
    </row>
    <row r="33" spans="1:36" ht="61.5" customHeight="1">
      <c r="A33" s="497"/>
      <c r="B33" s="497"/>
      <c r="C33" s="497"/>
      <c r="D33" s="496"/>
      <c r="E33" s="432" t="s">
        <v>171</v>
      </c>
      <c r="F33" s="434" t="s">
        <v>111</v>
      </c>
      <c r="G33" s="434" t="s">
        <v>172</v>
      </c>
      <c r="H33" s="298">
        <v>20</v>
      </c>
      <c r="I33" s="215"/>
      <c r="J33" s="215"/>
      <c r="K33" s="298">
        <v>22</v>
      </c>
      <c r="L33" s="215"/>
      <c r="M33" s="215"/>
      <c r="N33" s="295">
        <v>24</v>
      </c>
      <c r="O33" s="215"/>
      <c r="P33" s="215"/>
      <c r="Q33" s="295">
        <v>26</v>
      </c>
      <c r="R33" s="215"/>
      <c r="S33" s="215"/>
      <c r="T33" s="215">
        <f t="shared" si="0"/>
        <v>92</v>
      </c>
      <c r="U33" s="28"/>
      <c r="V33" s="20"/>
      <c r="W33" s="20"/>
      <c r="X33" s="21"/>
      <c r="Y33" s="398" t="s">
        <v>113</v>
      </c>
      <c r="Z33" s="522"/>
      <c r="AA33" s="522"/>
      <c r="AB33" s="522"/>
      <c r="AC33" s="548"/>
      <c r="AD33" s="541"/>
      <c r="AE33" s="522"/>
      <c r="AF33" s="522"/>
      <c r="AG33" s="216"/>
      <c r="AH33" s="216"/>
      <c r="AI33" s="216"/>
      <c r="AJ33" s="23"/>
    </row>
    <row r="34" spans="1:36" ht="39.75" customHeight="1">
      <c r="A34" s="497"/>
      <c r="B34" s="497"/>
      <c r="C34" s="497"/>
      <c r="D34" s="496"/>
      <c r="E34" s="432" t="s">
        <v>173</v>
      </c>
      <c r="F34" s="434" t="s">
        <v>111</v>
      </c>
      <c r="G34" s="434" t="s">
        <v>174</v>
      </c>
      <c r="H34" s="298">
        <v>1</v>
      </c>
      <c r="I34" s="215"/>
      <c r="J34" s="215"/>
      <c r="K34" s="295">
        <v>3</v>
      </c>
      <c r="L34" s="215"/>
      <c r="M34" s="215"/>
      <c r="N34" s="295">
        <v>3</v>
      </c>
      <c r="O34" s="215"/>
      <c r="P34" s="215"/>
      <c r="Q34" s="295">
        <v>3</v>
      </c>
      <c r="R34" s="215"/>
      <c r="S34" s="215"/>
      <c r="T34" s="215">
        <f t="shared" si="0"/>
        <v>10</v>
      </c>
      <c r="U34" s="28"/>
      <c r="V34" s="20"/>
      <c r="W34" s="20"/>
      <c r="X34" s="21"/>
      <c r="Y34" s="398"/>
      <c r="Z34" s="523"/>
      <c r="AA34" s="523"/>
      <c r="AB34" s="523"/>
      <c r="AC34" s="549"/>
      <c r="AD34" s="542"/>
      <c r="AE34" s="523"/>
      <c r="AF34" s="523"/>
      <c r="AG34" s="216"/>
      <c r="AH34" s="216"/>
      <c r="AI34" s="216"/>
      <c r="AJ34" s="23"/>
    </row>
    <row r="35" spans="1:36" ht="61.5" customHeight="1">
      <c r="A35" s="497"/>
      <c r="B35" s="497"/>
      <c r="C35" s="497" t="str">
        <f>PROGR_PROYEC_PONDE!E11</f>
        <v>Proyecto 6. Implementación de la gestión ambiental urbana y rural en el departamento del Quindío.</v>
      </c>
      <c r="D35" s="496"/>
      <c r="E35" s="300" t="s">
        <v>175</v>
      </c>
      <c r="F35" s="207" t="s">
        <v>176</v>
      </c>
      <c r="G35" s="298" t="s">
        <v>177</v>
      </c>
      <c r="H35" s="295">
        <v>1</v>
      </c>
      <c r="I35" s="215"/>
      <c r="J35" s="215"/>
      <c r="K35" s="295">
        <v>1</v>
      </c>
      <c r="L35" s="215"/>
      <c r="M35" s="215"/>
      <c r="N35" s="295">
        <v>1</v>
      </c>
      <c r="O35" s="215"/>
      <c r="P35" s="215"/>
      <c r="Q35" s="295">
        <v>1</v>
      </c>
      <c r="R35" s="215"/>
      <c r="S35" s="215"/>
      <c r="T35" s="215">
        <f t="shared" si="0"/>
        <v>4</v>
      </c>
      <c r="U35" s="28"/>
      <c r="V35" s="20"/>
      <c r="W35" s="20"/>
      <c r="X35" s="21"/>
      <c r="Y35" s="398" t="s">
        <v>178</v>
      </c>
      <c r="Z35" s="540" t="s">
        <v>179</v>
      </c>
      <c r="AA35" s="540" t="s">
        <v>180</v>
      </c>
      <c r="AB35" s="540" t="s">
        <v>181</v>
      </c>
      <c r="AC35" s="569" t="s">
        <v>182</v>
      </c>
      <c r="AD35" s="520" t="s">
        <v>183</v>
      </c>
      <c r="AE35" s="519" t="s">
        <v>184</v>
      </c>
      <c r="AF35" s="519" t="s">
        <v>185</v>
      </c>
      <c r="AG35" s="391" t="s">
        <v>186</v>
      </c>
      <c r="AH35" s="393" t="s">
        <v>187</v>
      </c>
      <c r="AI35" s="393" t="s">
        <v>188</v>
      </c>
      <c r="AJ35" s="393" t="s">
        <v>120</v>
      </c>
    </row>
    <row r="36" spans="1:36" ht="39.75" customHeight="1">
      <c r="A36" s="497"/>
      <c r="B36" s="497"/>
      <c r="C36" s="497"/>
      <c r="D36" s="496"/>
      <c r="E36" s="300" t="s">
        <v>189</v>
      </c>
      <c r="F36" s="207" t="s">
        <v>77</v>
      </c>
      <c r="G36" s="295" t="s">
        <v>190</v>
      </c>
      <c r="H36" s="296">
        <v>0</v>
      </c>
      <c r="I36" s="215"/>
      <c r="J36" s="215"/>
      <c r="K36" s="296">
        <v>0.3</v>
      </c>
      <c r="L36" s="215"/>
      <c r="M36" s="215"/>
      <c r="N36" s="296">
        <v>0.3</v>
      </c>
      <c r="O36" s="215"/>
      <c r="P36" s="215"/>
      <c r="Q36" s="296">
        <v>0.4</v>
      </c>
      <c r="R36" s="215"/>
      <c r="S36" s="215"/>
      <c r="T36" s="209">
        <f>H36+K36+N36+Q36</f>
        <v>1</v>
      </c>
      <c r="U36" s="28"/>
      <c r="V36" s="20"/>
      <c r="W36" s="20"/>
      <c r="X36" s="21"/>
      <c r="Y36" s="398"/>
      <c r="Z36" s="541"/>
      <c r="AA36" s="541"/>
      <c r="AB36" s="541"/>
      <c r="AC36" s="569"/>
      <c r="AD36" s="520"/>
      <c r="AE36" s="519"/>
      <c r="AF36" s="519"/>
      <c r="AG36" s="216"/>
      <c r="AH36" s="216"/>
      <c r="AI36" s="216"/>
      <c r="AJ36" s="23"/>
    </row>
    <row r="37" spans="1:36" ht="39.75" customHeight="1">
      <c r="A37" s="497"/>
      <c r="B37" s="497"/>
      <c r="C37" s="497"/>
      <c r="D37" s="496"/>
      <c r="E37" s="300" t="s">
        <v>191</v>
      </c>
      <c r="F37" s="207" t="s">
        <v>92</v>
      </c>
      <c r="G37" s="295" t="s">
        <v>192</v>
      </c>
      <c r="H37" s="295">
        <v>0</v>
      </c>
      <c r="I37" s="215"/>
      <c r="J37" s="215"/>
      <c r="K37" s="295">
        <v>2</v>
      </c>
      <c r="L37" s="215"/>
      <c r="M37" s="215"/>
      <c r="N37" s="295">
        <v>0</v>
      </c>
      <c r="O37" s="215"/>
      <c r="P37" s="215"/>
      <c r="Q37" s="295">
        <v>0</v>
      </c>
      <c r="R37" s="215"/>
      <c r="S37" s="215"/>
      <c r="T37" s="215">
        <f t="shared" si="0"/>
        <v>2</v>
      </c>
      <c r="U37" s="28"/>
      <c r="V37" s="20"/>
      <c r="W37" s="20"/>
      <c r="X37" s="21"/>
      <c r="Y37" s="398"/>
      <c r="Z37" s="541"/>
      <c r="AA37" s="541"/>
      <c r="AB37" s="541"/>
      <c r="AC37" s="569"/>
      <c r="AD37" s="520"/>
      <c r="AE37" s="519"/>
      <c r="AF37" s="519"/>
      <c r="AG37" s="216"/>
      <c r="AH37" s="216"/>
      <c r="AI37" s="216"/>
      <c r="AJ37" s="23"/>
    </row>
    <row r="38" spans="1:36" ht="39.75" customHeight="1">
      <c r="A38" s="497"/>
      <c r="B38" s="497"/>
      <c r="C38" s="497"/>
      <c r="D38" s="496"/>
      <c r="E38" s="300" t="s">
        <v>193</v>
      </c>
      <c r="F38" s="207" t="s">
        <v>194</v>
      </c>
      <c r="G38" s="295" t="s">
        <v>195</v>
      </c>
      <c r="H38" s="295">
        <v>0</v>
      </c>
      <c r="I38" s="215"/>
      <c r="J38" s="215"/>
      <c r="K38" s="295">
        <v>1</v>
      </c>
      <c r="L38" s="215"/>
      <c r="M38" s="215"/>
      <c r="N38" s="295">
        <v>1</v>
      </c>
      <c r="O38" s="215"/>
      <c r="P38" s="215"/>
      <c r="Q38" s="295">
        <v>0</v>
      </c>
      <c r="R38" s="215"/>
      <c r="S38" s="215"/>
      <c r="T38" s="215">
        <f t="shared" si="0"/>
        <v>2</v>
      </c>
      <c r="U38" s="28"/>
      <c r="V38" s="20"/>
      <c r="W38" s="20"/>
      <c r="X38" s="21"/>
      <c r="Y38" s="398"/>
      <c r="Z38" s="541"/>
      <c r="AA38" s="541"/>
      <c r="AB38" s="541"/>
      <c r="AC38" s="569"/>
      <c r="AD38" s="520"/>
      <c r="AE38" s="519"/>
      <c r="AF38" s="519"/>
      <c r="AG38" s="216"/>
      <c r="AH38" s="216"/>
      <c r="AI38" s="216"/>
      <c r="AJ38" s="23"/>
    </row>
    <row r="39" spans="1:36" ht="69" customHeight="1">
      <c r="A39" s="497"/>
      <c r="B39" s="497"/>
      <c r="C39" s="497"/>
      <c r="D39" s="496"/>
      <c r="E39" s="561" t="s">
        <v>196</v>
      </c>
      <c r="F39" s="487" t="s">
        <v>151</v>
      </c>
      <c r="G39" s="561" t="s">
        <v>197</v>
      </c>
      <c r="H39" s="561">
        <v>1</v>
      </c>
      <c r="I39" s="567"/>
      <c r="J39" s="567"/>
      <c r="K39" s="561">
        <v>1</v>
      </c>
      <c r="L39" s="567"/>
      <c r="M39" s="567"/>
      <c r="N39" s="561">
        <v>1</v>
      </c>
      <c r="O39" s="567"/>
      <c r="P39" s="567"/>
      <c r="Q39" s="561">
        <v>1</v>
      </c>
      <c r="R39" s="567"/>
      <c r="S39" s="567"/>
      <c r="T39" s="567">
        <f>H39+K39+N39+Q39</f>
        <v>4</v>
      </c>
      <c r="U39" s="567"/>
      <c r="V39" s="567"/>
      <c r="W39" s="567"/>
      <c r="X39" s="567"/>
      <c r="Y39" s="584"/>
      <c r="Z39" s="541"/>
      <c r="AA39" s="541"/>
      <c r="AB39" s="541"/>
      <c r="AC39" s="569"/>
      <c r="AD39" s="520"/>
      <c r="AE39" s="519"/>
      <c r="AF39" s="519"/>
      <c r="AG39" s="391" t="s">
        <v>198</v>
      </c>
      <c r="AH39" s="393" t="s">
        <v>199</v>
      </c>
      <c r="AI39" s="393" t="s">
        <v>200</v>
      </c>
      <c r="AJ39" s="393" t="s">
        <v>120</v>
      </c>
    </row>
    <row r="40" spans="1:36" ht="39.75" customHeight="1">
      <c r="A40" s="497"/>
      <c r="B40" s="497"/>
      <c r="C40" s="497"/>
      <c r="D40" s="496"/>
      <c r="E40" s="562"/>
      <c r="F40" s="488"/>
      <c r="G40" s="562"/>
      <c r="H40" s="562"/>
      <c r="I40" s="570"/>
      <c r="J40" s="570"/>
      <c r="K40" s="562"/>
      <c r="L40" s="570"/>
      <c r="M40" s="570"/>
      <c r="N40" s="562"/>
      <c r="O40" s="570"/>
      <c r="P40" s="570"/>
      <c r="Q40" s="562"/>
      <c r="R40" s="570"/>
      <c r="S40" s="570"/>
      <c r="T40" s="570"/>
      <c r="U40" s="570"/>
      <c r="V40" s="570"/>
      <c r="W40" s="570"/>
      <c r="X40" s="570"/>
      <c r="Y40" s="586"/>
      <c r="Z40" s="541"/>
      <c r="AA40" s="541"/>
      <c r="AB40" s="541"/>
      <c r="AC40" s="569"/>
      <c r="AD40" s="520"/>
      <c r="AE40" s="519"/>
      <c r="AF40" s="519"/>
      <c r="AG40" s="391" t="s">
        <v>201</v>
      </c>
      <c r="AH40" s="393" t="s">
        <v>202</v>
      </c>
      <c r="AI40" s="393" t="s">
        <v>203</v>
      </c>
      <c r="AJ40" s="393" t="s">
        <v>120</v>
      </c>
    </row>
    <row r="41" spans="1:36" ht="39.75" customHeight="1">
      <c r="A41" s="497"/>
      <c r="B41" s="497"/>
      <c r="C41" s="497"/>
      <c r="D41" s="496"/>
      <c r="E41" s="563"/>
      <c r="F41" s="489"/>
      <c r="G41" s="563"/>
      <c r="H41" s="563"/>
      <c r="I41" s="568"/>
      <c r="J41" s="568"/>
      <c r="K41" s="563"/>
      <c r="L41" s="568"/>
      <c r="M41" s="568"/>
      <c r="N41" s="563"/>
      <c r="O41" s="568"/>
      <c r="P41" s="568"/>
      <c r="Q41" s="563"/>
      <c r="R41" s="568"/>
      <c r="S41" s="568"/>
      <c r="T41" s="568"/>
      <c r="U41" s="568"/>
      <c r="V41" s="568"/>
      <c r="W41" s="568"/>
      <c r="X41" s="568"/>
      <c r="Y41" s="585"/>
      <c r="Z41" s="541"/>
      <c r="AA41" s="541"/>
      <c r="AB41" s="541"/>
      <c r="AC41" s="569"/>
      <c r="AD41" s="520"/>
      <c r="AE41" s="519"/>
      <c r="AF41" s="519"/>
      <c r="AG41" s="391" t="s">
        <v>204</v>
      </c>
      <c r="AH41" s="393" t="s">
        <v>205</v>
      </c>
      <c r="AI41" s="393" t="s">
        <v>206</v>
      </c>
      <c r="AJ41" s="393" t="s">
        <v>120</v>
      </c>
    </row>
    <row r="42" spans="1:36" ht="39.75" customHeight="1">
      <c r="A42" s="497"/>
      <c r="B42" s="497"/>
      <c r="C42" s="497"/>
      <c r="D42" s="496"/>
      <c r="E42" s="300" t="s">
        <v>207</v>
      </c>
      <c r="F42" s="207" t="s">
        <v>111</v>
      </c>
      <c r="G42" s="295" t="s">
        <v>208</v>
      </c>
      <c r="H42" s="296">
        <v>0.25</v>
      </c>
      <c r="I42" s="215"/>
      <c r="J42" s="215"/>
      <c r="K42" s="296">
        <v>0.25</v>
      </c>
      <c r="L42" s="215"/>
      <c r="M42" s="215"/>
      <c r="N42" s="296">
        <v>0.25</v>
      </c>
      <c r="O42" s="215"/>
      <c r="P42" s="215"/>
      <c r="Q42" s="296">
        <v>0.25</v>
      </c>
      <c r="R42" s="215"/>
      <c r="S42" s="215"/>
      <c r="T42" s="209">
        <f>H42+K42+N42+Q42</f>
        <v>1</v>
      </c>
      <c r="U42" s="28"/>
      <c r="V42" s="20"/>
      <c r="W42" s="20"/>
      <c r="X42" s="21"/>
      <c r="Y42" s="398"/>
      <c r="Z42" s="541"/>
      <c r="AA42" s="541"/>
      <c r="AB42" s="541"/>
      <c r="AC42" s="547" t="s">
        <v>104</v>
      </c>
      <c r="AD42" s="540" t="s">
        <v>96</v>
      </c>
      <c r="AE42" s="521" t="s">
        <v>209</v>
      </c>
      <c r="AF42" s="521" t="s">
        <v>210</v>
      </c>
      <c r="AG42" s="216"/>
      <c r="AH42" s="216"/>
      <c r="AI42" s="216"/>
      <c r="AJ42" s="23"/>
    </row>
    <row r="43" spans="1:36" ht="39.75" customHeight="1">
      <c r="A43" s="497"/>
      <c r="B43" s="497"/>
      <c r="C43" s="497"/>
      <c r="D43" s="496"/>
      <c r="E43" s="294" t="s">
        <v>211</v>
      </c>
      <c r="F43" s="207" t="s">
        <v>77</v>
      </c>
      <c r="G43" s="295" t="s">
        <v>212</v>
      </c>
      <c r="H43" s="296">
        <v>0.25</v>
      </c>
      <c r="I43" s="215"/>
      <c r="J43" s="215"/>
      <c r="K43" s="296">
        <v>0.25</v>
      </c>
      <c r="L43" s="215"/>
      <c r="M43" s="215"/>
      <c r="N43" s="296">
        <v>0.25</v>
      </c>
      <c r="O43" s="215"/>
      <c r="P43" s="215"/>
      <c r="Q43" s="296">
        <v>0.25</v>
      </c>
      <c r="R43" s="215"/>
      <c r="S43" s="215"/>
      <c r="T43" s="209">
        <f>H43+K43+N43+Q43</f>
        <v>1</v>
      </c>
      <c r="U43" s="28"/>
      <c r="V43" s="20"/>
      <c r="W43" s="20"/>
      <c r="X43" s="21"/>
      <c r="Y43" s="398"/>
      <c r="Z43" s="541"/>
      <c r="AA43" s="541"/>
      <c r="AB43" s="541"/>
      <c r="AC43" s="548"/>
      <c r="AD43" s="541"/>
      <c r="AE43" s="523"/>
      <c r="AF43" s="523"/>
      <c r="AG43" s="216"/>
      <c r="AH43" s="216"/>
      <c r="AI43" s="216"/>
      <c r="AJ43" s="23"/>
    </row>
    <row r="44" spans="1:36" ht="67.5" customHeight="1">
      <c r="A44" s="497"/>
      <c r="B44" s="497"/>
      <c r="C44" s="497"/>
      <c r="D44" s="496"/>
      <c r="E44" s="294" t="s">
        <v>213</v>
      </c>
      <c r="F44" s="207" t="s">
        <v>111</v>
      </c>
      <c r="G44" s="295" t="s">
        <v>214</v>
      </c>
      <c r="H44" s="295">
        <v>12</v>
      </c>
      <c r="I44" s="215"/>
      <c r="J44" s="215"/>
      <c r="K44" s="295">
        <v>12</v>
      </c>
      <c r="L44" s="215"/>
      <c r="M44" s="215"/>
      <c r="N44" s="295">
        <v>12</v>
      </c>
      <c r="O44" s="215"/>
      <c r="P44" s="215"/>
      <c r="Q44" s="295">
        <v>12</v>
      </c>
      <c r="R44" s="215"/>
      <c r="S44" s="215"/>
      <c r="T44" s="215">
        <f>H44+K44+N44+Q44</f>
        <v>48</v>
      </c>
      <c r="U44" s="28"/>
      <c r="V44" s="20"/>
      <c r="W44" s="20"/>
      <c r="X44" s="21"/>
      <c r="Y44" s="398"/>
      <c r="Z44" s="541"/>
      <c r="AA44" s="541"/>
      <c r="AB44" s="541"/>
      <c r="AC44" s="549"/>
      <c r="AD44" s="542"/>
      <c r="AE44" s="216" t="s">
        <v>146</v>
      </c>
      <c r="AF44" s="377" t="s">
        <v>147</v>
      </c>
      <c r="AG44" s="377"/>
      <c r="AH44" s="377"/>
      <c r="AI44" s="377"/>
      <c r="AJ44" s="23"/>
    </row>
    <row r="45" spans="1:36" ht="39.75" customHeight="1">
      <c r="A45" s="497"/>
      <c r="B45" s="497"/>
      <c r="C45" s="497"/>
      <c r="D45" s="496"/>
      <c r="E45" s="294" t="s">
        <v>215</v>
      </c>
      <c r="F45" s="207" t="s">
        <v>77</v>
      </c>
      <c r="G45" s="295" t="s">
        <v>216</v>
      </c>
      <c r="H45" s="296">
        <v>0.25</v>
      </c>
      <c r="I45" s="215"/>
      <c r="J45" s="215"/>
      <c r="K45" s="296">
        <v>0.25</v>
      </c>
      <c r="L45" s="215"/>
      <c r="M45" s="215"/>
      <c r="N45" s="296">
        <v>0.25</v>
      </c>
      <c r="O45" s="215"/>
      <c r="P45" s="215"/>
      <c r="Q45" s="296">
        <v>0.25</v>
      </c>
      <c r="R45" s="215"/>
      <c r="S45" s="215"/>
      <c r="T45" s="209">
        <f>H45+K45+N45+Q45</f>
        <v>1</v>
      </c>
      <c r="U45" s="28"/>
      <c r="V45" s="20"/>
      <c r="W45" s="20"/>
      <c r="X45" s="21"/>
      <c r="Y45" s="398"/>
      <c r="Z45" s="541"/>
      <c r="AA45" s="541"/>
      <c r="AB45" s="542"/>
      <c r="AC45" s="547" t="s">
        <v>104</v>
      </c>
      <c r="AD45" s="540" t="s">
        <v>96</v>
      </c>
      <c r="AE45" s="521" t="s">
        <v>209</v>
      </c>
      <c r="AF45" s="521" t="s">
        <v>210</v>
      </c>
      <c r="AG45" s="216"/>
      <c r="AH45" s="216"/>
      <c r="AI45" s="216"/>
      <c r="AJ45" s="23"/>
    </row>
    <row r="46" spans="1:36" ht="39.75" customHeight="1">
      <c r="A46" s="497"/>
      <c r="B46" s="497"/>
      <c r="C46" s="497"/>
      <c r="D46" s="496"/>
      <c r="E46" s="300" t="s">
        <v>217</v>
      </c>
      <c r="F46" s="207" t="s">
        <v>218</v>
      </c>
      <c r="G46" s="295" t="s">
        <v>219</v>
      </c>
      <c r="H46" s="295">
        <v>1</v>
      </c>
      <c r="I46" s="215"/>
      <c r="J46" s="215"/>
      <c r="K46" s="295">
        <v>1</v>
      </c>
      <c r="L46" s="215"/>
      <c r="M46" s="215"/>
      <c r="N46" s="295">
        <v>1</v>
      </c>
      <c r="O46" s="215"/>
      <c r="P46" s="215"/>
      <c r="Q46" s="295">
        <v>1</v>
      </c>
      <c r="R46" s="215"/>
      <c r="S46" s="215"/>
      <c r="T46" s="215">
        <f t="shared" si="0"/>
        <v>4</v>
      </c>
      <c r="U46" s="28"/>
      <c r="V46" s="20"/>
      <c r="W46" s="20"/>
      <c r="X46" s="21"/>
      <c r="Y46" s="398" t="s">
        <v>220</v>
      </c>
      <c r="Z46" s="541"/>
      <c r="AA46" s="541"/>
      <c r="AB46" s="540" t="s">
        <v>221</v>
      </c>
      <c r="AC46" s="548"/>
      <c r="AD46" s="541"/>
      <c r="AE46" s="522"/>
      <c r="AF46" s="522"/>
      <c r="AG46" s="216"/>
      <c r="AH46" s="216"/>
      <c r="AI46" s="216"/>
      <c r="AJ46" s="23"/>
    </row>
    <row r="47" spans="1:36" ht="39.75" customHeight="1">
      <c r="A47" s="497"/>
      <c r="B47" s="497"/>
      <c r="C47" s="497"/>
      <c r="D47" s="496"/>
      <c r="E47" s="300" t="s">
        <v>222</v>
      </c>
      <c r="F47" s="207" t="s">
        <v>164</v>
      </c>
      <c r="G47" s="295" t="s">
        <v>223</v>
      </c>
      <c r="H47" s="295">
        <v>1</v>
      </c>
      <c r="I47" s="215"/>
      <c r="J47" s="215"/>
      <c r="K47" s="295">
        <v>1</v>
      </c>
      <c r="L47" s="215"/>
      <c r="M47" s="215"/>
      <c r="N47" s="295">
        <v>1</v>
      </c>
      <c r="O47" s="215"/>
      <c r="P47" s="215"/>
      <c r="Q47" s="295">
        <v>1</v>
      </c>
      <c r="R47" s="215"/>
      <c r="S47" s="215"/>
      <c r="T47" s="215">
        <f t="shared" si="0"/>
        <v>4</v>
      </c>
      <c r="U47" s="28"/>
      <c r="V47" s="20"/>
      <c r="W47" s="20"/>
      <c r="X47" s="21"/>
      <c r="Y47" s="398" t="s">
        <v>220</v>
      </c>
      <c r="Z47" s="541"/>
      <c r="AA47" s="541"/>
      <c r="AB47" s="541"/>
      <c r="AC47" s="549"/>
      <c r="AD47" s="542"/>
      <c r="AE47" s="523"/>
      <c r="AF47" s="523"/>
      <c r="AG47" s="216"/>
      <c r="AH47" s="216"/>
      <c r="AI47" s="216"/>
      <c r="AJ47" s="23"/>
    </row>
    <row r="48" spans="1:36" ht="39.75" customHeight="1">
      <c r="A48" s="497"/>
      <c r="B48" s="497"/>
      <c r="C48" s="497"/>
      <c r="D48" s="496"/>
      <c r="E48" s="564" t="s">
        <v>224</v>
      </c>
      <c r="F48" s="487" t="s">
        <v>77</v>
      </c>
      <c r="G48" s="561" t="s">
        <v>212</v>
      </c>
      <c r="H48" s="573">
        <v>0.25</v>
      </c>
      <c r="I48" s="567"/>
      <c r="J48" s="567"/>
      <c r="K48" s="573">
        <v>0.25</v>
      </c>
      <c r="L48" s="567"/>
      <c r="M48" s="567"/>
      <c r="N48" s="573">
        <v>0.25</v>
      </c>
      <c r="O48" s="567"/>
      <c r="P48" s="567"/>
      <c r="Q48" s="573">
        <v>0.25</v>
      </c>
      <c r="R48" s="567"/>
      <c r="S48" s="567"/>
      <c r="T48" s="575">
        <f>H48+K48+N48+Q48</f>
        <v>1</v>
      </c>
      <c r="U48" s="567"/>
      <c r="V48" s="567"/>
      <c r="W48" s="567"/>
      <c r="X48" s="567"/>
      <c r="Y48" s="584" t="s">
        <v>220</v>
      </c>
      <c r="Z48" s="541"/>
      <c r="AA48" s="541"/>
      <c r="AB48" s="541"/>
      <c r="AC48" s="540" t="s">
        <v>225</v>
      </c>
      <c r="AD48" s="540" t="s">
        <v>226</v>
      </c>
      <c r="AE48" s="521" t="s">
        <v>227</v>
      </c>
      <c r="AF48" s="521" t="s">
        <v>228</v>
      </c>
      <c r="AG48" s="391" t="s">
        <v>229</v>
      </c>
      <c r="AH48" s="393" t="s">
        <v>230</v>
      </c>
      <c r="AI48" s="393" t="s">
        <v>231</v>
      </c>
      <c r="AJ48" s="393" t="s">
        <v>120</v>
      </c>
    </row>
    <row r="49" spans="1:36" ht="39.75" customHeight="1">
      <c r="A49" s="497"/>
      <c r="B49" s="497"/>
      <c r="C49" s="497"/>
      <c r="D49" s="496"/>
      <c r="E49" s="565"/>
      <c r="F49" s="488"/>
      <c r="G49" s="562"/>
      <c r="H49" s="587"/>
      <c r="I49" s="570"/>
      <c r="J49" s="570"/>
      <c r="K49" s="587"/>
      <c r="L49" s="570"/>
      <c r="M49" s="570"/>
      <c r="N49" s="587"/>
      <c r="O49" s="570"/>
      <c r="P49" s="570"/>
      <c r="Q49" s="587"/>
      <c r="R49" s="570"/>
      <c r="S49" s="570"/>
      <c r="T49" s="588"/>
      <c r="U49" s="570"/>
      <c r="V49" s="570"/>
      <c r="W49" s="570"/>
      <c r="X49" s="570"/>
      <c r="Y49" s="586"/>
      <c r="Z49" s="541"/>
      <c r="AA49" s="541"/>
      <c r="AB49" s="541"/>
      <c r="AC49" s="541"/>
      <c r="AD49" s="541"/>
      <c r="AE49" s="522"/>
      <c r="AF49" s="522"/>
      <c r="AG49" s="391" t="s">
        <v>232</v>
      </c>
      <c r="AH49" s="393" t="s">
        <v>230</v>
      </c>
      <c r="AI49" s="393" t="s">
        <v>233</v>
      </c>
      <c r="AJ49" s="393" t="s">
        <v>120</v>
      </c>
    </row>
    <row r="50" spans="1:36" ht="39.75" customHeight="1">
      <c r="A50" s="497"/>
      <c r="B50" s="497"/>
      <c r="C50" s="497"/>
      <c r="D50" s="496"/>
      <c r="E50" s="565"/>
      <c r="F50" s="488"/>
      <c r="G50" s="562"/>
      <c r="H50" s="587"/>
      <c r="I50" s="570"/>
      <c r="J50" s="570"/>
      <c r="K50" s="587"/>
      <c r="L50" s="570"/>
      <c r="M50" s="570"/>
      <c r="N50" s="587"/>
      <c r="O50" s="570"/>
      <c r="P50" s="570"/>
      <c r="Q50" s="587"/>
      <c r="R50" s="570"/>
      <c r="S50" s="570"/>
      <c r="T50" s="588"/>
      <c r="U50" s="570"/>
      <c r="V50" s="570"/>
      <c r="W50" s="570"/>
      <c r="X50" s="570"/>
      <c r="Y50" s="586"/>
      <c r="Z50" s="541"/>
      <c r="AA50" s="541"/>
      <c r="AB50" s="541"/>
      <c r="AC50" s="541"/>
      <c r="AD50" s="541"/>
      <c r="AE50" s="522"/>
      <c r="AF50" s="522"/>
      <c r="AG50" s="391" t="s">
        <v>234</v>
      </c>
      <c r="AH50" s="393" t="s">
        <v>235</v>
      </c>
      <c r="AI50" s="393" t="s">
        <v>236</v>
      </c>
      <c r="AJ50" s="393" t="s">
        <v>120</v>
      </c>
    </row>
    <row r="51" spans="1:36" ht="39.75" customHeight="1">
      <c r="A51" s="497"/>
      <c r="B51" s="497"/>
      <c r="C51" s="497"/>
      <c r="D51" s="496"/>
      <c r="E51" s="565"/>
      <c r="F51" s="488"/>
      <c r="G51" s="562"/>
      <c r="H51" s="587"/>
      <c r="I51" s="570"/>
      <c r="J51" s="570"/>
      <c r="K51" s="587"/>
      <c r="L51" s="570"/>
      <c r="M51" s="570"/>
      <c r="N51" s="587"/>
      <c r="O51" s="570"/>
      <c r="P51" s="570"/>
      <c r="Q51" s="587"/>
      <c r="R51" s="570"/>
      <c r="S51" s="570"/>
      <c r="T51" s="588"/>
      <c r="U51" s="570"/>
      <c r="V51" s="570"/>
      <c r="W51" s="570"/>
      <c r="X51" s="570"/>
      <c r="Y51" s="586"/>
      <c r="Z51" s="541"/>
      <c r="AA51" s="541"/>
      <c r="AB51" s="541"/>
      <c r="AC51" s="541"/>
      <c r="AD51" s="541"/>
      <c r="AE51" s="522"/>
      <c r="AF51" s="522"/>
      <c r="AG51" s="391" t="s">
        <v>237</v>
      </c>
      <c r="AH51" s="393" t="s">
        <v>238</v>
      </c>
      <c r="AI51" s="393" t="s">
        <v>239</v>
      </c>
      <c r="AJ51" s="393" t="s">
        <v>120</v>
      </c>
    </row>
    <row r="52" spans="1:36" ht="39.75" customHeight="1">
      <c r="A52" s="497"/>
      <c r="B52" s="497"/>
      <c r="C52" s="497"/>
      <c r="D52" s="496"/>
      <c r="E52" s="565"/>
      <c r="F52" s="488"/>
      <c r="G52" s="562"/>
      <c r="H52" s="587"/>
      <c r="I52" s="570"/>
      <c r="J52" s="570"/>
      <c r="K52" s="587"/>
      <c r="L52" s="570"/>
      <c r="M52" s="570"/>
      <c r="N52" s="587"/>
      <c r="O52" s="570"/>
      <c r="P52" s="570"/>
      <c r="Q52" s="587"/>
      <c r="R52" s="570"/>
      <c r="S52" s="570"/>
      <c r="T52" s="588"/>
      <c r="U52" s="570"/>
      <c r="V52" s="570"/>
      <c r="W52" s="570"/>
      <c r="X52" s="570"/>
      <c r="Y52" s="586"/>
      <c r="Z52" s="541"/>
      <c r="AA52" s="541"/>
      <c r="AB52" s="541"/>
      <c r="AC52" s="541"/>
      <c r="AD52" s="541"/>
      <c r="AE52" s="522"/>
      <c r="AF52" s="522"/>
      <c r="AG52" s="391" t="s">
        <v>240</v>
      </c>
      <c r="AH52" s="393" t="s">
        <v>241</v>
      </c>
      <c r="AI52" s="393" t="s">
        <v>242</v>
      </c>
      <c r="AJ52" s="393" t="s">
        <v>120</v>
      </c>
    </row>
    <row r="53" spans="1:36" ht="39.75" customHeight="1">
      <c r="A53" s="497"/>
      <c r="B53" s="497"/>
      <c r="C53" s="497"/>
      <c r="D53" s="496"/>
      <c r="E53" s="566"/>
      <c r="F53" s="489"/>
      <c r="G53" s="563"/>
      <c r="H53" s="574"/>
      <c r="I53" s="568"/>
      <c r="J53" s="568"/>
      <c r="K53" s="574"/>
      <c r="L53" s="568"/>
      <c r="M53" s="568"/>
      <c r="N53" s="574"/>
      <c r="O53" s="568"/>
      <c r="P53" s="568"/>
      <c r="Q53" s="574"/>
      <c r="R53" s="568"/>
      <c r="S53" s="568"/>
      <c r="T53" s="576"/>
      <c r="U53" s="568"/>
      <c r="V53" s="568"/>
      <c r="W53" s="568"/>
      <c r="X53" s="568"/>
      <c r="Y53" s="585"/>
      <c r="Z53" s="541"/>
      <c r="AA53" s="541"/>
      <c r="AB53" s="541"/>
      <c r="AC53" s="541"/>
      <c r="AD53" s="541"/>
      <c r="AE53" s="522"/>
      <c r="AF53" s="522"/>
      <c r="AG53" s="391" t="s">
        <v>243</v>
      </c>
      <c r="AH53" s="394" t="s">
        <v>244</v>
      </c>
      <c r="AI53" s="394" t="s">
        <v>245</v>
      </c>
      <c r="AJ53" s="393" t="s">
        <v>120</v>
      </c>
    </row>
    <row r="54" spans="1:36" ht="39.75" customHeight="1">
      <c r="A54" s="497"/>
      <c r="B54" s="497"/>
      <c r="C54" s="497"/>
      <c r="D54" s="496"/>
      <c r="E54" s="300" t="s">
        <v>246</v>
      </c>
      <c r="F54" s="207" t="s">
        <v>77</v>
      </c>
      <c r="G54" s="295" t="s">
        <v>212</v>
      </c>
      <c r="H54" s="296">
        <v>0.25</v>
      </c>
      <c r="I54" s="215"/>
      <c r="J54" s="215"/>
      <c r="K54" s="296">
        <v>0.25</v>
      </c>
      <c r="L54" s="215"/>
      <c r="M54" s="215"/>
      <c r="N54" s="296">
        <v>0.25</v>
      </c>
      <c r="O54" s="215"/>
      <c r="P54" s="215"/>
      <c r="Q54" s="296">
        <v>0.25</v>
      </c>
      <c r="R54" s="215"/>
      <c r="S54" s="215"/>
      <c r="T54" s="209">
        <f t="shared" si="0"/>
        <v>1</v>
      </c>
      <c r="U54" s="28"/>
      <c r="V54" s="20"/>
      <c r="W54" s="20"/>
      <c r="X54" s="21"/>
      <c r="Y54" s="398" t="s">
        <v>220</v>
      </c>
      <c r="Z54" s="541"/>
      <c r="AA54" s="541"/>
      <c r="AB54" s="541"/>
      <c r="AC54" s="542"/>
      <c r="AD54" s="542"/>
      <c r="AE54" s="523"/>
      <c r="AF54" s="523"/>
      <c r="AG54" s="216"/>
      <c r="AH54" s="216"/>
      <c r="AI54" s="216"/>
      <c r="AJ54" s="23"/>
    </row>
    <row r="55" spans="1:36" ht="39.75" customHeight="1">
      <c r="A55" s="497"/>
      <c r="B55" s="497"/>
      <c r="C55" s="497"/>
      <c r="D55" s="496"/>
      <c r="E55" s="335" t="s">
        <v>247</v>
      </c>
      <c r="F55" s="208" t="s">
        <v>164</v>
      </c>
      <c r="G55" s="336" t="s">
        <v>248</v>
      </c>
      <c r="H55" s="295">
        <v>1</v>
      </c>
      <c r="I55" s="215"/>
      <c r="J55" s="215"/>
      <c r="K55" s="295">
        <v>1</v>
      </c>
      <c r="L55" s="215"/>
      <c r="M55" s="215"/>
      <c r="N55" s="295">
        <v>1</v>
      </c>
      <c r="O55" s="215"/>
      <c r="P55" s="215"/>
      <c r="Q55" s="295">
        <v>1</v>
      </c>
      <c r="R55" s="215"/>
      <c r="S55" s="215"/>
      <c r="T55" s="215">
        <f t="shared" ref="T55:T60" si="2">H55+K55+N55+Q55</f>
        <v>4</v>
      </c>
      <c r="U55" s="28"/>
      <c r="V55" s="20"/>
      <c r="W55" s="20"/>
      <c r="X55" s="21"/>
      <c r="Y55" s="398" t="s">
        <v>249</v>
      </c>
      <c r="Z55" s="542"/>
      <c r="AA55" s="542"/>
      <c r="AB55" s="542"/>
      <c r="AC55" s="547" t="s">
        <v>104</v>
      </c>
      <c r="AD55" s="540" t="s">
        <v>96</v>
      </c>
      <c r="AE55" s="521" t="s">
        <v>209</v>
      </c>
      <c r="AF55" s="521" t="s">
        <v>210</v>
      </c>
      <c r="AG55" s="216"/>
      <c r="AH55" s="216"/>
      <c r="AI55" s="216"/>
      <c r="AJ55" s="23"/>
    </row>
    <row r="56" spans="1:36" ht="39.75" customHeight="1">
      <c r="A56" s="497"/>
      <c r="B56" s="497" t="str">
        <f>PROGR_PROYEC_PONDE!C12</f>
        <v>PROGRAMA 2. GESTIÓN INTEGRAL DE LA BIODIVERSIDAD Y SUS SERVICIOS ECOSISTEMICOS DEL DEPARTAMENTO DEL QUINDÍO.</v>
      </c>
      <c r="C56" s="487" t="str">
        <f>PROGR_PROYEC_PONDE!E12</f>
        <v>Proyecto 7. Divulgación, planificación y manejo de la diversidad biológica en el departamento del Quindío.</v>
      </c>
      <c r="D56" s="493"/>
      <c r="E56" s="294" t="s">
        <v>250</v>
      </c>
      <c r="F56" s="207" t="s">
        <v>164</v>
      </c>
      <c r="G56" s="295" t="s">
        <v>251</v>
      </c>
      <c r="H56" s="295">
        <v>1</v>
      </c>
      <c r="I56" s="215"/>
      <c r="J56" s="215"/>
      <c r="K56" s="295">
        <v>1</v>
      </c>
      <c r="L56" s="215"/>
      <c r="M56" s="215"/>
      <c r="N56" s="295">
        <v>1</v>
      </c>
      <c r="O56" s="215"/>
      <c r="P56" s="215"/>
      <c r="Q56" s="295">
        <v>1</v>
      </c>
      <c r="R56" s="215"/>
      <c r="S56" s="215"/>
      <c r="T56" s="215">
        <f t="shared" si="2"/>
        <v>4</v>
      </c>
      <c r="U56" s="28"/>
      <c r="V56" s="20"/>
      <c r="W56" s="20"/>
      <c r="X56" s="21"/>
      <c r="Y56" s="398" t="s">
        <v>252</v>
      </c>
      <c r="Z56" s="519" t="s">
        <v>253</v>
      </c>
      <c r="AA56" s="519" t="s">
        <v>254</v>
      </c>
      <c r="AB56" s="376" t="s">
        <v>255</v>
      </c>
      <c r="AC56" s="549"/>
      <c r="AD56" s="542"/>
      <c r="AE56" s="523"/>
      <c r="AF56" s="523"/>
      <c r="AG56" s="216"/>
      <c r="AH56" s="216"/>
      <c r="AI56" s="216"/>
      <c r="AJ56" s="23"/>
    </row>
    <row r="57" spans="1:36" ht="39.75" customHeight="1">
      <c r="A57" s="497"/>
      <c r="B57" s="497"/>
      <c r="C57" s="488"/>
      <c r="D57" s="494"/>
      <c r="E57" s="294" t="s">
        <v>256</v>
      </c>
      <c r="F57" s="207" t="s">
        <v>164</v>
      </c>
      <c r="G57" s="295" t="s">
        <v>257</v>
      </c>
      <c r="H57" s="295">
        <v>1</v>
      </c>
      <c r="I57" s="215"/>
      <c r="J57" s="215"/>
      <c r="K57" s="295">
        <v>2</v>
      </c>
      <c r="L57" s="215"/>
      <c r="M57" s="215"/>
      <c r="N57" s="295">
        <v>2</v>
      </c>
      <c r="O57" s="215"/>
      <c r="P57" s="215"/>
      <c r="Q57" s="295">
        <v>1</v>
      </c>
      <c r="R57" s="215"/>
      <c r="S57" s="215"/>
      <c r="T57" s="215">
        <f t="shared" si="2"/>
        <v>6</v>
      </c>
      <c r="U57" s="28"/>
      <c r="V57" s="20"/>
      <c r="W57" s="20"/>
      <c r="X57" s="21"/>
      <c r="Y57" s="398" t="s">
        <v>258</v>
      </c>
      <c r="Z57" s="519"/>
      <c r="AA57" s="519"/>
      <c r="AB57" s="519" t="s">
        <v>259</v>
      </c>
      <c r="AC57" s="547" t="s">
        <v>104</v>
      </c>
      <c r="AD57" s="540" t="s">
        <v>96</v>
      </c>
      <c r="AE57" s="521" t="s">
        <v>209</v>
      </c>
      <c r="AF57" s="521" t="s">
        <v>210</v>
      </c>
      <c r="AG57" s="216"/>
      <c r="AH57" s="216"/>
      <c r="AI57" s="216"/>
      <c r="AJ57" s="23"/>
    </row>
    <row r="58" spans="1:36" ht="39.75" customHeight="1">
      <c r="A58" s="497"/>
      <c r="B58" s="497"/>
      <c r="C58" s="488"/>
      <c r="D58" s="494"/>
      <c r="E58" s="294" t="s">
        <v>260</v>
      </c>
      <c r="F58" s="207" t="s">
        <v>111</v>
      </c>
      <c r="G58" s="295" t="s">
        <v>261</v>
      </c>
      <c r="H58" s="295">
        <v>0</v>
      </c>
      <c r="I58" s="215"/>
      <c r="J58" s="215"/>
      <c r="K58" s="295">
        <v>2</v>
      </c>
      <c r="L58" s="215"/>
      <c r="M58" s="215"/>
      <c r="N58" s="295">
        <v>1</v>
      </c>
      <c r="O58" s="215"/>
      <c r="P58" s="215"/>
      <c r="Q58" s="295">
        <v>1</v>
      </c>
      <c r="R58" s="215"/>
      <c r="S58" s="215"/>
      <c r="T58" s="215">
        <f t="shared" si="2"/>
        <v>4</v>
      </c>
      <c r="U58" s="28"/>
      <c r="V58" s="20"/>
      <c r="W58" s="20"/>
      <c r="X58" s="21"/>
      <c r="Y58" s="398"/>
      <c r="Z58" s="519"/>
      <c r="AA58" s="519"/>
      <c r="AB58" s="519"/>
      <c r="AC58" s="548"/>
      <c r="AD58" s="541"/>
      <c r="AE58" s="522"/>
      <c r="AF58" s="522"/>
      <c r="AG58" s="216"/>
      <c r="AH58" s="216"/>
      <c r="AI58" s="216"/>
      <c r="AJ58" s="23"/>
    </row>
    <row r="59" spans="1:36" ht="52.5" customHeight="1">
      <c r="A59" s="497"/>
      <c r="B59" s="497"/>
      <c r="C59" s="488"/>
      <c r="D59" s="494"/>
      <c r="E59" s="294" t="s">
        <v>262</v>
      </c>
      <c r="F59" s="207" t="s">
        <v>164</v>
      </c>
      <c r="G59" s="295" t="s">
        <v>263</v>
      </c>
      <c r="H59" s="295">
        <v>0</v>
      </c>
      <c r="I59" s="215"/>
      <c r="J59" s="215"/>
      <c r="K59" s="295">
        <v>4</v>
      </c>
      <c r="L59" s="215"/>
      <c r="M59" s="215"/>
      <c r="N59" s="295">
        <v>4</v>
      </c>
      <c r="O59" s="215"/>
      <c r="P59" s="215"/>
      <c r="Q59" s="295">
        <v>2</v>
      </c>
      <c r="R59" s="215"/>
      <c r="S59" s="215"/>
      <c r="T59" s="215">
        <f t="shared" si="2"/>
        <v>10</v>
      </c>
      <c r="U59" s="28"/>
      <c r="V59" s="20"/>
      <c r="W59" s="20"/>
      <c r="X59" s="21"/>
      <c r="Y59" s="398" t="s">
        <v>258</v>
      </c>
      <c r="Z59" s="519"/>
      <c r="AA59" s="519"/>
      <c r="AB59" s="519"/>
      <c r="AC59" s="548"/>
      <c r="AD59" s="541"/>
      <c r="AE59" s="522"/>
      <c r="AF59" s="523"/>
      <c r="AG59" s="216"/>
      <c r="AH59" s="216"/>
      <c r="AI59" s="216"/>
      <c r="AJ59" s="23"/>
    </row>
    <row r="60" spans="1:36" ht="39.75" customHeight="1">
      <c r="A60" s="497"/>
      <c r="B60" s="497"/>
      <c r="C60" s="488"/>
      <c r="D60" s="494"/>
      <c r="E60" s="294" t="s">
        <v>264</v>
      </c>
      <c r="F60" s="207" t="s">
        <v>111</v>
      </c>
      <c r="G60" s="295" t="s">
        <v>265</v>
      </c>
      <c r="H60" s="295">
        <v>1</v>
      </c>
      <c r="I60" s="215"/>
      <c r="J60" s="215"/>
      <c r="K60" s="295">
        <v>1</v>
      </c>
      <c r="L60" s="215"/>
      <c r="M60" s="215"/>
      <c r="N60" s="295">
        <v>0</v>
      </c>
      <c r="O60" s="215"/>
      <c r="P60" s="215"/>
      <c r="Q60" s="295">
        <v>0</v>
      </c>
      <c r="R60" s="215"/>
      <c r="S60" s="215"/>
      <c r="T60" s="215">
        <f t="shared" si="2"/>
        <v>2</v>
      </c>
      <c r="U60" s="28"/>
      <c r="V60" s="20"/>
      <c r="W60" s="20"/>
      <c r="X60" s="21"/>
      <c r="Y60" s="398"/>
      <c r="Z60" s="519"/>
      <c r="AA60" s="519"/>
      <c r="AB60" s="519"/>
      <c r="AC60" s="548"/>
      <c r="AD60" s="541"/>
      <c r="AE60" s="522"/>
      <c r="AF60" s="521" t="s">
        <v>266</v>
      </c>
      <c r="AG60" s="216"/>
      <c r="AH60" s="216"/>
      <c r="AI60" s="216"/>
      <c r="AJ60" s="23"/>
    </row>
    <row r="61" spans="1:36" ht="39.75" customHeight="1">
      <c r="A61" s="497"/>
      <c r="B61" s="497"/>
      <c r="C61" s="489"/>
      <c r="D61" s="495"/>
      <c r="E61" s="335" t="s">
        <v>267</v>
      </c>
      <c r="F61" s="208" t="s">
        <v>77</v>
      </c>
      <c r="G61" s="339" t="s">
        <v>268</v>
      </c>
      <c r="H61" s="296">
        <v>0.25</v>
      </c>
      <c r="I61" s="215"/>
      <c r="J61" s="215"/>
      <c r="K61" s="296">
        <v>0.25</v>
      </c>
      <c r="L61" s="215"/>
      <c r="M61" s="215"/>
      <c r="N61" s="296">
        <v>0.25</v>
      </c>
      <c r="O61" s="215"/>
      <c r="P61" s="215"/>
      <c r="Q61" s="296">
        <v>0.25</v>
      </c>
      <c r="R61" s="215"/>
      <c r="S61" s="215"/>
      <c r="T61" s="209">
        <f t="shared" ref="T61:T74" si="3">H61+K61+N61+Q61</f>
        <v>1</v>
      </c>
      <c r="U61" s="28"/>
      <c r="V61" s="20"/>
      <c r="W61" s="20"/>
      <c r="X61" s="21"/>
      <c r="Y61" s="398"/>
      <c r="Z61" s="519"/>
      <c r="AA61" s="519"/>
      <c r="AB61" s="519"/>
      <c r="AC61" s="548"/>
      <c r="AD61" s="541"/>
      <c r="AE61" s="522"/>
      <c r="AF61" s="523"/>
      <c r="AG61" s="216"/>
      <c r="AH61" s="216"/>
      <c r="AI61" s="216"/>
      <c r="AJ61" s="23"/>
    </row>
    <row r="62" spans="1:36" ht="54" customHeight="1">
      <c r="A62" s="497"/>
      <c r="B62" s="497"/>
      <c r="C62" s="487" t="str">
        <f>PROGR_PROYEC_PONDE!E13</f>
        <v>Proyecto 8. Implementación de la planificación y administración de las áreas naturales protegidas y las estrategias complementarias de conservación en el departamento del Quindío.</v>
      </c>
      <c r="D62" s="487"/>
      <c r="E62" s="294" t="s">
        <v>269</v>
      </c>
      <c r="F62" s="207" t="s">
        <v>77</v>
      </c>
      <c r="G62" s="295" t="s">
        <v>270</v>
      </c>
      <c r="H62" s="296">
        <v>0.25</v>
      </c>
      <c r="I62" s="215"/>
      <c r="J62" s="215"/>
      <c r="K62" s="296">
        <v>0.25</v>
      </c>
      <c r="L62" s="215"/>
      <c r="M62" s="215"/>
      <c r="N62" s="296">
        <v>0.25</v>
      </c>
      <c r="O62" s="215"/>
      <c r="P62" s="215"/>
      <c r="Q62" s="296">
        <v>0.25</v>
      </c>
      <c r="R62" s="215"/>
      <c r="S62" s="215"/>
      <c r="T62" s="209">
        <f t="shared" si="3"/>
        <v>1</v>
      </c>
      <c r="U62" s="28"/>
      <c r="V62" s="20"/>
      <c r="W62" s="20"/>
      <c r="X62" s="21"/>
      <c r="Y62" s="398" t="s">
        <v>271</v>
      </c>
      <c r="Z62" s="521" t="s">
        <v>272</v>
      </c>
      <c r="AA62" s="521" t="s">
        <v>273</v>
      </c>
      <c r="AB62" s="521" t="s">
        <v>274</v>
      </c>
      <c r="AC62" s="548"/>
      <c r="AD62" s="541"/>
      <c r="AE62" s="522"/>
      <c r="AF62" s="521" t="s">
        <v>210</v>
      </c>
      <c r="AG62" s="216"/>
      <c r="AH62" s="216"/>
      <c r="AI62" s="216"/>
      <c r="AJ62" s="23"/>
    </row>
    <row r="63" spans="1:36" ht="39.75" customHeight="1">
      <c r="A63" s="497"/>
      <c r="B63" s="497"/>
      <c r="C63" s="488"/>
      <c r="D63" s="488"/>
      <c r="E63" s="294" t="s">
        <v>275</v>
      </c>
      <c r="F63" s="207" t="s">
        <v>77</v>
      </c>
      <c r="G63" s="295" t="s">
        <v>270</v>
      </c>
      <c r="H63" s="296">
        <v>0.25</v>
      </c>
      <c r="I63" s="215"/>
      <c r="J63" s="215"/>
      <c r="K63" s="296">
        <v>0.25</v>
      </c>
      <c r="L63" s="215"/>
      <c r="M63" s="215"/>
      <c r="N63" s="296">
        <v>0.25</v>
      </c>
      <c r="O63" s="215"/>
      <c r="P63" s="215"/>
      <c r="Q63" s="296">
        <v>0.25</v>
      </c>
      <c r="R63" s="215"/>
      <c r="S63" s="215"/>
      <c r="T63" s="209">
        <f t="shared" si="3"/>
        <v>1</v>
      </c>
      <c r="U63" s="28"/>
      <c r="V63" s="20"/>
      <c r="W63" s="20"/>
      <c r="X63" s="21"/>
      <c r="Y63" s="398" t="s">
        <v>271</v>
      </c>
      <c r="Z63" s="522"/>
      <c r="AA63" s="522"/>
      <c r="AB63" s="522"/>
      <c r="AC63" s="548"/>
      <c r="AD63" s="541"/>
      <c r="AE63" s="522"/>
      <c r="AF63" s="522"/>
      <c r="AG63" s="391" t="s">
        <v>276</v>
      </c>
      <c r="AH63" s="394" t="s">
        <v>277</v>
      </c>
      <c r="AI63" s="394" t="s">
        <v>278</v>
      </c>
      <c r="AJ63" s="395" t="s">
        <v>279</v>
      </c>
    </row>
    <row r="64" spans="1:36" ht="57" customHeight="1">
      <c r="A64" s="497"/>
      <c r="B64" s="497"/>
      <c r="C64" s="488"/>
      <c r="D64" s="488"/>
      <c r="E64" s="294" t="s">
        <v>280</v>
      </c>
      <c r="F64" s="207" t="s">
        <v>111</v>
      </c>
      <c r="G64" s="295" t="s">
        <v>281</v>
      </c>
      <c r="H64" s="295">
        <v>16</v>
      </c>
      <c r="I64" s="215"/>
      <c r="J64" s="215"/>
      <c r="K64" s="295">
        <v>16</v>
      </c>
      <c r="L64" s="215"/>
      <c r="M64" s="215"/>
      <c r="N64" s="295">
        <v>16</v>
      </c>
      <c r="O64" s="215"/>
      <c r="P64" s="215"/>
      <c r="Q64" s="295">
        <v>16</v>
      </c>
      <c r="R64" s="215"/>
      <c r="S64" s="215"/>
      <c r="T64" s="215">
        <f t="shared" si="3"/>
        <v>64</v>
      </c>
      <c r="U64" s="28"/>
      <c r="V64" s="20"/>
      <c r="W64" s="20"/>
      <c r="X64" s="21"/>
      <c r="Y64" s="398" t="s">
        <v>282</v>
      </c>
      <c r="Z64" s="522"/>
      <c r="AA64" s="523"/>
      <c r="AB64" s="522"/>
      <c r="AC64" s="549"/>
      <c r="AD64" s="542"/>
      <c r="AE64" s="523"/>
      <c r="AF64" s="523"/>
      <c r="AG64" s="216"/>
      <c r="AH64" s="216"/>
      <c r="AI64" s="216"/>
      <c r="AJ64" s="23"/>
    </row>
    <row r="65" spans="1:36" ht="39.75" customHeight="1">
      <c r="A65" s="497"/>
      <c r="B65" s="497"/>
      <c r="C65" s="488"/>
      <c r="D65" s="488"/>
      <c r="E65" s="294" t="s">
        <v>283</v>
      </c>
      <c r="F65" s="207" t="s">
        <v>111</v>
      </c>
      <c r="G65" s="295" t="s">
        <v>284</v>
      </c>
      <c r="H65" s="295">
        <v>16</v>
      </c>
      <c r="I65" s="215"/>
      <c r="J65" s="215"/>
      <c r="K65" s="295">
        <v>16</v>
      </c>
      <c r="L65" s="215"/>
      <c r="M65" s="215"/>
      <c r="N65" s="295">
        <v>16</v>
      </c>
      <c r="O65" s="215"/>
      <c r="P65" s="215"/>
      <c r="Q65" s="295">
        <v>16</v>
      </c>
      <c r="R65" s="215"/>
      <c r="S65" s="215"/>
      <c r="T65" s="215">
        <f t="shared" si="3"/>
        <v>64</v>
      </c>
      <c r="U65" s="28"/>
      <c r="V65" s="20"/>
      <c r="W65" s="20"/>
      <c r="X65" s="21"/>
      <c r="Y65" s="398" t="s">
        <v>282</v>
      </c>
      <c r="Z65" s="522"/>
      <c r="AA65" s="519" t="s">
        <v>285</v>
      </c>
      <c r="AB65" s="522"/>
      <c r="AC65" s="547" t="s">
        <v>182</v>
      </c>
      <c r="AD65" s="540" t="s">
        <v>183</v>
      </c>
      <c r="AE65" s="521" t="s">
        <v>184</v>
      </c>
      <c r="AF65" s="521" t="s">
        <v>185</v>
      </c>
      <c r="AG65" s="216"/>
      <c r="AH65" s="216"/>
      <c r="AI65" s="216"/>
      <c r="AJ65" s="23"/>
    </row>
    <row r="66" spans="1:36" ht="39.75" customHeight="1">
      <c r="A66" s="497"/>
      <c r="B66" s="497"/>
      <c r="C66" s="488"/>
      <c r="D66" s="488"/>
      <c r="E66" s="294" t="s">
        <v>286</v>
      </c>
      <c r="F66" s="207" t="s">
        <v>111</v>
      </c>
      <c r="G66" s="295" t="s">
        <v>287</v>
      </c>
      <c r="H66" s="295">
        <v>10</v>
      </c>
      <c r="I66" s="215"/>
      <c r="J66" s="215"/>
      <c r="K66" s="295">
        <v>20</v>
      </c>
      <c r="L66" s="215"/>
      <c r="M66" s="215"/>
      <c r="N66" s="295">
        <v>20</v>
      </c>
      <c r="O66" s="215"/>
      <c r="P66" s="215"/>
      <c r="Q66" s="295">
        <v>15</v>
      </c>
      <c r="R66" s="215"/>
      <c r="S66" s="215"/>
      <c r="T66" s="215">
        <f t="shared" si="3"/>
        <v>65</v>
      </c>
      <c r="U66" s="28"/>
      <c r="V66" s="20"/>
      <c r="W66" s="20"/>
      <c r="X66" s="21"/>
      <c r="Y66" s="398"/>
      <c r="Z66" s="522"/>
      <c r="AA66" s="519"/>
      <c r="AB66" s="522"/>
      <c r="AC66" s="548"/>
      <c r="AD66" s="541"/>
      <c r="AE66" s="522"/>
      <c r="AF66" s="522"/>
      <c r="AG66" s="216"/>
      <c r="AH66" s="216"/>
      <c r="AI66" s="216"/>
      <c r="AJ66" s="23"/>
    </row>
    <row r="67" spans="1:36" ht="39.75" customHeight="1">
      <c r="A67" s="497"/>
      <c r="B67" s="497"/>
      <c r="C67" s="489"/>
      <c r="D67" s="489"/>
      <c r="E67" s="335" t="s">
        <v>288</v>
      </c>
      <c r="F67" s="208" t="s">
        <v>77</v>
      </c>
      <c r="G67" s="339" t="s">
        <v>270</v>
      </c>
      <c r="H67" s="296">
        <v>0.25</v>
      </c>
      <c r="I67" s="215"/>
      <c r="J67" s="215"/>
      <c r="K67" s="296">
        <v>0.25</v>
      </c>
      <c r="L67" s="215"/>
      <c r="M67" s="215"/>
      <c r="N67" s="296">
        <v>0.25</v>
      </c>
      <c r="O67" s="215"/>
      <c r="P67" s="215"/>
      <c r="Q67" s="296">
        <v>0.25</v>
      </c>
      <c r="R67" s="215"/>
      <c r="S67" s="215"/>
      <c r="T67" s="209">
        <f t="shared" si="3"/>
        <v>1</v>
      </c>
      <c r="U67" s="28"/>
      <c r="V67" s="20"/>
      <c r="W67" s="20"/>
      <c r="X67" s="21"/>
      <c r="Y67" s="398"/>
      <c r="Z67" s="523"/>
      <c r="AA67" s="519"/>
      <c r="AB67" s="523"/>
      <c r="AC67" s="548"/>
      <c r="AD67" s="541"/>
      <c r="AE67" s="522"/>
      <c r="AF67" s="522"/>
      <c r="AG67" s="216"/>
      <c r="AH67" s="216"/>
      <c r="AI67" s="216"/>
      <c r="AJ67" s="23"/>
    </row>
    <row r="68" spans="1:36" ht="39.75" customHeight="1">
      <c r="A68" s="497"/>
      <c r="B68" s="497"/>
      <c r="C68" s="487" t="str">
        <f>PROGR_PROYEC_PONDE!E14</f>
        <v>Proyecto 9. Implementación de la planificación, manejo y conservación de ecosistemas estratégicos en el departamento del Quindío.</v>
      </c>
      <c r="D68" s="487"/>
      <c r="E68" s="294" t="s">
        <v>289</v>
      </c>
      <c r="F68" s="207" t="s">
        <v>77</v>
      </c>
      <c r="G68" s="295" t="s">
        <v>290</v>
      </c>
      <c r="H68" s="296">
        <v>0.25</v>
      </c>
      <c r="I68" s="215"/>
      <c r="J68" s="215"/>
      <c r="K68" s="296">
        <v>0.25</v>
      </c>
      <c r="L68" s="215"/>
      <c r="M68" s="215"/>
      <c r="N68" s="296">
        <v>0.25</v>
      </c>
      <c r="O68" s="215"/>
      <c r="P68" s="215"/>
      <c r="Q68" s="296">
        <v>0.25</v>
      </c>
      <c r="R68" s="215"/>
      <c r="S68" s="215"/>
      <c r="T68" s="209">
        <f t="shared" si="3"/>
        <v>1</v>
      </c>
      <c r="U68" s="28"/>
      <c r="V68" s="20"/>
      <c r="W68" s="20"/>
      <c r="X68" s="21"/>
      <c r="Y68" s="398" t="s">
        <v>271</v>
      </c>
      <c r="Z68" s="519" t="s">
        <v>253</v>
      </c>
      <c r="AA68" s="376" t="s">
        <v>291</v>
      </c>
      <c r="AB68" s="376" t="s">
        <v>292</v>
      </c>
      <c r="AC68" s="548"/>
      <c r="AD68" s="541"/>
      <c r="AE68" s="522"/>
      <c r="AF68" s="522"/>
      <c r="AG68" s="216"/>
      <c r="AH68" s="216"/>
      <c r="AI68" s="216"/>
      <c r="AJ68" s="23"/>
    </row>
    <row r="69" spans="1:36" ht="50.25" customHeight="1">
      <c r="A69" s="497"/>
      <c r="B69" s="497"/>
      <c r="C69" s="488"/>
      <c r="D69" s="488"/>
      <c r="E69" s="300" t="s">
        <v>293</v>
      </c>
      <c r="F69" s="207" t="s">
        <v>77</v>
      </c>
      <c r="G69" s="295" t="s">
        <v>294</v>
      </c>
      <c r="H69" s="296">
        <v>0.25</v>
      </c>
      <c r="I69" s="215"/>
      <c r="J69" s="215"/>
      <c r="K69" s="296">
        <v>0.25</v>
      </c>
      <c r="L69" s="215"/>
      <c r="M69" s="215"/>
      <c r="N69" s="296">
        <v>0.25</v>
      </c>
      <c r="O69" s="215"/>
      <c r="P69" s="215"/>
      <c r="Q69" s="296">
        <v>0.25</v>
      </c>
      <c r="R69" s="215"/>
      <c r="S69" s="215"/>
      <c r="T69" s="209">
        <f t="shared" si="3"/>
        <v>1</v>
      </c>
      <c r="U69" s="28"/>
      <c r="V69" s="20"/>
      <c r="W69" s="20"/>
      <c r="X69" s="21"/>
      <c r="Y69" s="398" t="s">
        <v>295</v>
      </c>
      <c r="Z69" s="519"/>
      <c r="AA69" s="376" t="s">
        <v>291</v>
      </c>
      <c r="AB69" s="376" t="s">
        <v>296</v>
      </c>
      <c r="AC69" s="548"/>
      <c r="AD69" s="541"/>
      <c r="AE69" s="522"/>
      <c r="AF69" s="522"/>
      <c r="AG69" s="391" t="s">
        <v>297</v>
      </c>
      <c r="AH69" s="392" t="s">
        <v>298</v>
      </c>
      <c r="AI69" s="392" t="s">
        <v>299</v>
      </c>
      <c r="AJ69" s="392" t="s">
        <v>279</v>
      </c>
    </row>
    <row r="70" spans="1:36" ht="49.5" customHeight="1">
      <c r="A70" s="497"/>
      <c r="B70" s="497"/>
      <c r="C70" s="488"/>
      <c r="D70" s="488"/>
      <c r="E70" s="300" t="s">
        <v>300</v>
      </c>
      <c r="F70" s="207" t="s">
        <v>111</v>
      </c>
      <c r="G70" s="295" t="s">
        <v>301</v>
      </c>
      <c r="H70" s="295">
        <v>150</v>
      </c>
      <c r="I70" s="215"/>
      <c r="J70" s="215"/>
      <c r="K70" s="295">
        <v>150</v>
      </c>
      <c r="L70" s="215"/>
      <c r="M70" s="215"/>
      <c r="N70" s="295">
        <v>150</v>
      </c>
      <c r="O70" s="215"/>
      <c r="P70" s="215"/>
      <c r="Q70" s="295">
        <v>150</v>
      </c>
      <c r="R70" s="215"/>
      <c r="S70" s="215"/>
      <c r="T70" s="215">
        <f t="shared" si="3"/>
        <v>600</v>
      </c>
      <c r="U70" s="28"/>
      <c r="V70" s="20"/>
      <c r="W70" s="20"/>
      <c r="X70" s="21"/>
      <c r="Y70" s="398" t="s">
        <v>302</v>
      </c>
      <c r="Z70" s="519"/>
      <c r="AA70" s="377" t="s">
        <v>303</v>
      </c>
      <c r="AB70" s="376" t="s">
        <v>304</v>
      </c>
      <c r="AC70" s="548"/>
      <c r="AD70" s="541"/>
      <c r="AE70" s="522"/>
      <c r="AF70" s="522"/>
      <c r="AG70" s="216"/>
      <c r="AH70" s="216"/>
      <c r="AI70" s="216"/>
      <c r="AJ70" s="23"/>
    </row>
    <row r="71" spans="1:36" ht="39.75" customHeight="1">
      <c r="A71" s="497"/>
      <c r="B71" s="497"/>
      <c r="C71" s="488"/>
      <c r="D71" s="488"/>
      <c r="E71" s="577" t="s">
        <v>305</v>
      </c>
      <c r="F71" s="487" t="s">
        <v>77</v>
      </c>
      <c r="G71" s="561" t="s">
        <v>306</v>
      </c>
      <c r="H71" s="573">
        <v>0.25</v>
      </c>
      <c r="I71" s="567"/>
      <c r="J71" s="567"/>
      <c r="K71" s="573">
        <v>0.25</v>
      </c>
      <c r="L71" s="567"/>
      <c r="M71" s="567"/>
      <c r="N71" s="573">
        <v>0.25</v>
      </c>
      <c r="O71" s="567"/>
      <c r="P71" s="567"/>
      <c r="Q71" s="573">
        <v>0.25</v>
      </c>
      <c r="R71" s="567"/>
      <c r="S71" s="567"/>
      <c r="T71" s="575">
        <f>H71+K71+N71+Q71</f>
        <v>1</v>
      </c>
      <c r="U71" s="567"/>
      <c r="V71" s="567"/>
      <c r="W71" s="567"/>
      <c r="X71" s="567"/>
      <c r="Y71" s="584" t="s">
        <v>302</v>
      </c>
      <c r="Z71" s="519"/>
      <c r="AA71" s="377"/>
      <c r="AB71" s="376"/>
      <c r="AC71" s="548"/>
      <c r="AD71" s="541"/>
      <c r="AE71" s="522"/>
      <c r="AF71" s="522"/>
      <c r="AG71" s="391" t="s">
        <v>307</v>
      </c>
      <c r="AH71" s="392" t="s">
        <v>308</v>
      </c>
      <c r="AI71" s="392" t="s">
        <v>309</v>
      </c>
      <c r="AJ71" s="392" t="s">
        <v>120</v>
      </c>
    </row>
    <row r="72" spans="1:36" ht="59.25" customHeight="1">
      <c r="A72" s="497"/>
      <c r="B72" s="497"/>
      <c r="C72" s="489"/>
      <c r="D72" s="489"/>
      <c r="E72" s="578"/>
      <c r="F72" s="489"/>
      <c r="G72" s="563"/>
      <c r="H72" s="574"/>
      <c r="I72" s="568"/>
      <c r="J72" s="568"/>
      <c r="K72" s="574"/>
      <c r="L72" s="568"/>
      <c r="M72" s="568"/>
      <c r="N72" s="574"/>
      <c r="O72" s="568"/>
      <c r="P72" s="568"/>
      <c r="Q72" s="574"/>
      <c r="R72" s="568"/>
      <c r="S72" s="568"/>
      <c r="T72" s="576"/>
      <c r="U72" s="568"/>
      <c r="V72" s="568"/>
      <c r="W72" s="568"/>
      <c r="X72" s="568"/>
      <c r="Y72" s="585"/>
      <c r="Z72" s="519"/>
      <c r="AA72" s="377" t="s">
        <v>254</v>
      </c>
      <c r="AB72" s="376" t="s">
        <v>310</v>
      </c>
      <c r="AC72" s="548"/>
      <c r="AD72" s="541"/>
      <c r="AE72" s="522"/>
      <c r="AF72" s="522"/>
      <c r="AG72" s="391" t="s">
        <v>311</v>
      </c>
      <c r="AH72" s="392" t="s">
        <v>312</v>
      </c>
      <c r="AI72" s="392" t="s">
        <v>313</v>
      </c>
      <c r="AJ72" s="392" t="s">
        <v>120</v>
      </c>
    </row>
    <row r="73" spans="1:36" ht="59.25" customHeight="1">
      <c r="A73" s="497"/>
      <c r="B73" s="497"/>
      <c r="C73" s="487" t="str">
        <f>PROGR_PROYEC_PONDE!E15</f>
        <v>Proyecto 10. Administración, monitoreo y seguimiento de la diversidad biológica en el departamento del Quindío.</v>
      </c>
      <c r="D73" s="493"/>
      <c r="E73" s="300" t="s">
        <v>314</v>
      </c>
      <c r="F73" s="208" t="s">
        <v>218</v>
      </c>
      <c r="G73" s="339" t="s">
        <v>315</v>
      </c>
      <c r="H73" s="216">
        <v>1</v>
      </c>
      <c r="I73" s="215"/>
      <c r="J73" s="215"/>
      <c r="K73" s="216">
        <v>1</v>
      </c>
      <c r="L73" s="215"/>
      <c r="M73" s="215"/>
      <c r="N73" s="216">
        <v>1</v>
      </c>
      <c r="O73" s="215"/>
      <c r="P73" s="215"/>
      <c r="Q73" s="216">
        <v>1</v>
      </c>
      <c r="R73" s="215"/>
      <c r="S73" s="215"/>
      <c r="T73" s="215">
        <f t="shared" si="3"/>
        <v>4</v>
      </c>
      <c r="U73" s="28"/>
      <c r="V73" s="20"/>
      <c r="W73" s="20"/>
      <c r="X73" s="21"/>
      <c r="Y73" s="398" t="s">
        <v>258</v>
      </c>
      <c r="Z73" s="521" t="s">
        <v>253</v>
      </c>
      <c r="AA73" s="521" t="s">
        <v>254</v>
      </c>
      <c r="AB73" s="521" t="s">
        <v>259</v>
      </c>
      <c r="AC73" s="549"/>
      <c r="AD73" s="542"/>
      <c r="AE73" s="523"/>
      <c r="AF73" s="523"/>
      <c r="AG73" s="216"/>
      <c r="AH73" s="216"/>
      <c r="AI73" s="216"/>
      <c r="AJ73" s="23"/>
    </row>
    <row r="74" spans="1:36" ht="39.75" customHeight="1">
      <c r="A74" s="497"/>
      <c r="B74" s="497"/>
      <c r="C74" s="488"/>
      <c r="D74" s="494"/>
      <c r="E74" s="300" t="s">
        <v>316</v>
      </c>
      <c r="F74" s="208" t="s">
        <v>218</v>
      </c>
      <c r="G74" s="339" t="s">
        <v>315</v>
      </c>
      <c r="H74" s="216">
        <v>1</v>
      </c>
      <c r="I74" s="215"/>
      <c r="J74" s="215"/>
      <c r="K74" s="216">
        <v>1</v>
      </c>
      <c r="L74" s="215"/>
      <c r="M74" s="215"/>
      <c r="N74" s="216">
        <v>1</v>
      </c>
      <c r="O74" s="215"/>
      <c r="P74" s="215"/>
      <c r="Q74" s="216">
        <v>1</v>
      </c>
      <c r="R74" s="215"/>
      <c r="S74" s="215"/>
      <c r="T74" s="215">
        <f t="shared" si="3"/>
        <v>4</v>
      </c>
      <c r="U74" s="28"/>
      <c r="V74" s="20"/>
      <c r="W74" s="20"/>
      <c r="X74" s="21"/>
      <c r="Y74" s="398" t="s">
        <v>252</v>
      </c>
      <c r="Z74" s="522"/>
      <c r="AA74" s="522"/>
      <c r="AB74" s="522"/>
      <c r="AC74" s="381" t="s">
        <v>182</v>
      </c>
      <c r="AD74" s="378" t="s">
        <v>226</v>
      </c>
      <c r="AE74" s="521" t="s">
        <v>317</v>
      </c>
      <c r="AF74" s="521" t="s">
        <v>318</v>
      </c>
      <c r="AG74" s="216"/>
      <c r="AH74" s="216"/>
      <c r="AI74" s="216"/>
      <c r="AJ74" s="23"/>
    </row>
    <row r="75" spans="1:36" ht="39.75" customHeight="1">
      <c r="A75" s="497"/>
      <c r="B75" s="497"/>
      <c r="C75" s="488"/>
      <c r="D75" s="494"/>
      <c r="E75" s="300" t="s">
        <v>319</v>
      </c>
      <c r="F75" s="208" t="s">
        <v>77</v>
      </c>
      <c r="G75" s="339" t="s">
        <v>320</v>
      </c>
      <c r="H75" s="296">
        <v>0.25</v>
      </c>
      <c r="I75" s="215"/>
      <c r="J75" s="215"/>
      <c r="K75" s="296">
        <v>0.25</v>
      </c>
      <c r="L75" s="215"/>
      <c r="M75" s="215"/>
      <c r="N75" s="296">
        <v>0.25</v>
      </c>
      <c r="O75" s="215"/>
      <c r="P75" s="215"/>
      <c r="Q75" s="296">
        <v>0.25</v>
      </c>
      <c r="R75" s="215"/>
      <c r="S75" s="215"/>
      <c r="T75" s="209">
        <f t="shared" ref="T75:T81" si="4">H75+K75+N75+Q75</f>
        <v>1</v>
      </c>
      <c r="U75" s="28"/>
      <c r="V75" s="20"/>
      <c r="W75" s="20"/>
      <c r="X75" s="21"/>
      <c r="Y75" s="398"/>
      <c r="Z75" s="522"/>
      <c r="AA75" s="522"/>
      <c r="AB75" s="522"/>
      <c r="AC75" s="382"/>
      <c r="AD75" s="383"/>
      <c r="AE75" s="522"/>
      <c r="AF75" s="522"/>
      <c r="AG75" s="216"/>
      <c r="AH75" s="216"/>
      <c r="AI75" s="216"/>
      <c r="AJ75" s="23"/>
    </row>
    <row r="76" spans="1:36" ht="57" customHeight="1">
      <c r="A76" s="497"/>
      <c r="B76" s="497"/>
      <c r="C76" s="488"/>
      <c r="D76" s="494"/>
      <c r="E76" s="300" t="s">
        <v>321</v>
      </c>
      <c r="F76" s="208" t="s">
        <v>77</v>
      </c>
      <c r="G76" s="339" t="s">
        <v>322</v>
      </c>
      <c r="H76" s="296">
        <v>0.25</v>
      </c>
      <c r="I76" s="215"/>
      <c r="J76" s="215"/>
      <c r="K76" s="296">
        <v>0.25</v>
      </c>
      <c r="L76" s="215"/>
      <c r="M76" s="215"/>
      <c r="N76" s="296">
        <v>0.25</v>
      </c>
      <c r="O76" s="215"/>
      <c r="P76" s="215"/>
      <c r="Q76" s="296">
        <v>0.25</v>
      </c>
      <c r="R76" s="215"/>
      <c r="S76" s="215"/>
      <c r="T76" s="209">
        <f t="shared" si="4"/>
        <v>1</v>
      </c>
      <c r="U76" s="28"/>
      <c r="V76" s="20"/>
      <c r="W76" s="20"/>
      <c r="X76" s="21"/>
      <c r="Y76" s="398"/>
      <c r="Z76" s="522"/>
      <c r="AA76" s="523"/>
      <c r="AB76" s="522"/>
      <c r="AC76" s="382"/>
      <c r="AD76" s="383"/>
      <c r="AE76" s="522"/>
      <c r="AF76" s="522"/>
      <c r="AG76" s="216"/>
      <c r="AH76" s="216"/>
      <c r="AI76" s="216"/>
      <c r="AJ76" s="23"/>
    </row>
    <row r="77" spans="1:36" ht="47.25" customHeight="1">
      <c r="A77" s="497"/>
      <c r="B77" s="497"/>
      <c r="C77" s="488"/>
      <c r="D77" s="494"/>
      <c r="E77" s="300" t="s">
        <v>323</v>
      </c>
      <c r="F77" s="208" t="s">
        <v>77</v>
      </c>
      <c r="G77" s="339" t="s">
        <v>324</v>
      </c>
      <c r="H77" s="296">
        <v>0.25</v>
      </c>
      <c r="I77" s="215"/>
      <c r="J77" s="215"/>
      <c r="K77" s="296">
        <v>0.25</v>
      </c>
      <c r="L77" s="215"/>
      <c r="M77" s="215"/>
      <c r="N77" s="296">
        <v>0.25</v>
      </c>
      <c r="O77" s="215"/>
      <c r="P77" s="215"/>
      <c r="Q77" s="296">
        <v>0.25</v>
      </c>
      <c r="R77" s="215"/>
      <c r="S77" s="215"/>
      <c r="T77" s="209">
        <f t="shared" si="4"/>
        <v>1</v>
      </c>
      <c r="U77" s="28"/>
      <c r="V77" s="20"/>
      <c r="W77" s="20"/>
      <c r="X77" s="21"/>
      <c r="Y77" s="398" t="s">
        <v>325</v>
      </c>
      <c r="Z77" s="522"/>
      <c r="AA77" s="521" t="s">
        <v>273</v>
      </c>
      <c r="AB77" s="522"/>
      <c r="AC77" s="382"/>
      <c r="AD77" s="383"/>
      <c r="AE77" s="522"/>
      <c r="AF77" s="522"/>
      <c r="AG77" s="394" t="s">
        <v>326</v>
      </c>
      <c r="AH77" s="392" t="s">
        <v>327</v>
      </c>
      <c r="AI77" s="392" t="s">
        <v>328</v>
      </c>
      <c r="AJ77" s="392" t="s">
        <v>120</v>
      </c>
    </row>
    <row r="78" spans="1:36" ht="75.75" customHeight="1">
      <c r="A78" s="497"/>
      <c r="B78" s="497"/>
      <c r="C78" s="488"/>
      <c r="D78" s="494"/>
      <c r="E78" s="300" t="s">
        <v>329</v>
      </c>
      <c r="F78" s="208" t="s">
        <v>77</v>
      </c>
      <c r="G78" s="339" t="s">
        <v>330</v>
      </c>
      <c r="H78" s="296">
        <v>0.25</v>
      </c>
      <c r="I78" s="215"/>
      <c r="J78" s="215"/>
      <c r="K78" s="296">
        <v>0.25</v>
      </c>
      <c r="L78" s="215"/>
      <c r="M78" s="215"/>
      <c r="N78" s="296">
        <v>0.25</v>
      </c>
      <c r="O78" s="215"/>
      <c r="P78" s="215"/>
      <c r="Q78" s="296">
        <v>0.25</v>
      </c>
      <c r="R78" s="215"/>
      <c r="S78" s="215"/>
      <c r="T78" s="209">
        <f t="shared" si="4"/>
        <v>1</v>
      </c>
      <c r="U78" s="28"/>
      <c r="V78" s="20"/>
      <c r="W78" s="20"/>
      <c r="X78" s="21"/>
      <c r="Y78" s="398" t="s">
        <v>331</v>
      </c>
      <c r="Z78" s="522"/>
      <c r="AA78" s="522"/>
      <c r="AB78" s="522"/>
      <c r="AC78" s="382"/>
      <c r="AD78" s="383"/>
      <c r="AE78" s="523"/>
      <c r="AF78" s="523"/>
      <c r="AG78" s="216"/>
      <c r="AH78" s="216"/>
      <c r="AI78" s="216"/>
      <c r="AJ78" s="23"/>
    </row>
    <row r="79" spans="1:36" ht="39.75" customHeight="1">
      <c r="A79" s="497"/>
      <c r="B79" s="497"/>
      <c r="C79" s="488"/>
      <c r="D79" s="494"/>
      <c r="E79" s="300" t="s">
        <v>332</v>
      </c>
      <c r="F79" s="208" t="s">
        <v>77</v>
      </c>
      <c r="G79" s="339" t="s">
        <v>333</v>
      </c>
      <c r="H79" s="296">
        <v>0.3</v>
      </c>
      <c r="I79" s="215"/>
      <c r="J79" s="215"/>
      <c r="K79" s="296">
        <v>0.7</v>
      </c>
      <c r="L79" s="215"/>
      <c r="M79" s="215"/>
      <c r="N79" s="296">
        <v>0</v>
      </c>
      <c r="O79" s="215"/>
      <c r="P79" s="215"/>
      <c r="Q79" s="296">
        <v>0</v>
      </c>
      <c r="R79" s="215"/>
      <c r="S79" s="215"/>
      <c r="T79" s="209">
        <f t="shared" si="4"/>
        <v>1</v>
      </c>
      <c r="U79" s="28"/>
      <c r="V79" s="20"/>
      <c r="W79" s="20"/>
      <c r="X79" s="21"/>
      <c r="Y79" s="398"/>
      <c r="Z79" s="522"/>
      <c r="AA79" s="522"/>
      <c r="AB79" s="522"/>
      <c r="AC79" s="382"/>
      <c r="AD79" s="383"/>
      <c r="AE79" s="521" t="s">
        <v>334</v>
      </c>
      <c r="AF79" s="521" t="s">
        <v>335</v>
      </c>
      <c r="AG79" s="216"/>
      <c r="AH79" s="216"/>
      <c r="AI79" s="216"/>
      <c r="AJ79" s="23"/>
    </row>
    <row r="80" spans="1:36" ht="39.75" customHeight="1">
      <c r="A80" s="497"/>
      <c r="B80" s="497"/>
      <c r="C80" s="488"/>
      <c r="D80" s="494"/>
      <c r="E80" s="300" t="s">
        <v>336</v>
      </c>
      <c r="F80" s="208" t="s">
        <v>164</v>
      </c>
      <c r="G80" s="339" t="s">
        <v>337</v>
      </c>
      <c r="H80" s="216">
        <v>1</v>
      </c>
      <c r="I80" s="215"/>
      <c r="J80" s="215"/>
      <c r="K80" s="216">
        <v>1</v>
      </c>
      <c r="L80" s="215"/>
      <c r="M80" s="215"/>
      <c r="N80" s="216">
        <v>1</v>
      </c>
      <c r="O80" s="215"/>
      <c r="P80" s="215"/>
      <c r="Q80" s="216">
        <v>1</v>
      </c>
      <c r="R80" s="215"/>
      <c r="S80" s="215"/>
      <c r="T80" s="215">
        <f t="shared" si="4"/>
        <v>4</v>
      </c>
      <c r="U80" s="28"/>
      <c r="V80" s="20"/>
      <c r="W80" s="20"/>
      <c r="X80" s="21"/>
      <c r="Y80" s="398"/>
      <c r="Z80" s="522"/>
      <c r="AA80" s="522"/>
      <c r="AB80" s="522"/>
      <c r="AC80" s="382"/>
      <c r="AD80" s="383"/>
      <c r="AE80" s="523"/>
      <c r="AF80" s="523"/>
      <c r="AG80" s="216"/>
      <c r="AH80" s="216"/>
      <c r="AI80" s="216"/>
      <c r="AJ80" s="23"/>
    </row>
    <row r="81" spans="1:36" ht="39.75" customHeight="1">
      <c r="A81" s="497"/>
      <c r="B81" s="487"/>
      <c r="C81" s="488"/>
      <c r="D81" s="494"/>
      <c r="E81" s="340" t="s">
        <v>338</v>
      </c>
      <c r="F81" s="208" t="s">
        <v>164</v>
      </c>
      <c r="G81" s="339" t="s">
        <v>337</v>
      </c>
      <c r="H81" s="216">
        <v>1</v>
      </c>
      <c r="I81" s="215"/>
      <c r="J81" s="215"/>
      <c r="K81" s="216">
        <v>1</v>
      </c>
      <c r="L81" s="215"/>
      <c r="M81" s="215"/>
      <c r="N81" s="216">
        <v>1</v>
      </c>
      <c r="O81" s="215"/>
      <c r="P81" s="215"/>
      <c r="Q81" s="216">
        <v>1</v>
      </c>
      <c r="R81" s="215"/>
      <c r="S81" s="215"/>
      <c r="T81" s="215">
        <f t="shared" si="4"/>
        <v>4</v>
      </c>
      <c r="U81" s="28"/>
      <c r="V81" s="20"/>
      <c r="W81" s="20"/>
      <c r="X81" s="21"/>
      <c r="Y81" s="398"/>
      <c r="Z81" s="523"/>
      <c r="AA81" s="523"/>
      <c r="AB81" s="523"/>
      <c r="AC81" s="382"/>
      <c r="AD81" s="383"/>
      <c r="AE81" s="379" t="s">
        <v>227</v>
      </c>
      <c r="AF81" s="379" t="s">
        <v>228</v>
      </c>
      <c r="AG81" s="377"/>
      <c r="AH81" s="377"/>
      <c r="AI81" s="377"/>
      <c r="AJ81" s="23"/>
    </row>
    <row r="82" spans="1:36" ht="39.75" customHeight="1">
      <c r="A82" s="497"/>
      <c r="B82" s="497" t="str">
        <f>PROGR_PROYEC_PONDE!C16</f>
        <v>PROGRAMA 3. GESTIÓN INTEGRAL DEL RECURSO HÍDRICO DEL DEPARTAMENTO DEL QUINDÍO.</v>
      </c>
      <c r="C82" s="497" t="str">
        <f>PROGR_PROYEC_PONDE!E16</f>
        <v>Proyecto 11. Formulación y ejecución de instrumentos para el manejo del recurso hídrico en el departamento del Quindío.</v>
      </c>
      <c r="D82" s="497"/>
      <c r="E82" s="294" t="s">
        <v>339</v>
      </c>
      <c r="F82" s="207" t="s">
        <v>164</v>
      </c>
      <c r="G82" s="295" t="s">
        <v>340</v>
      </c>
      <c r="H82" s="216">
        <v>1</v>
      </c>
      <c r="I82" s="215"/>
      <c r="J82" s="215"/>
      <c r="K82" s="216">
        <v>1</v>
      </c>
      <c r="L82" s="215"/>
      <c r="M82" s="215"/>
      <c r="N82" s="216">
        <v>1</v>
      </c>
      <c r="O82" s="215"/>
      <c r="P82" s="215"/>
      <c r="Q82" s="216">
        <v>1</v>
      </c>
      <c r="R82" s="215"/>
      <c r="S82" s="215"/>
      <c r="T82" s="215">
        <f t="shared" ref="T82:T99" si="5">H82+K82+N82+Q82</f>
        <v>4</v>
      </c>
      <c r="U82" s="28"/>
      <c r="V82" s="20"/>
      <c r="W82" s="20"/>
      <c r="X82" s="21"/>
      <c r="Y82" s="398" t="s">
        <v>341</v>
      </c>
      <c r="Z82" s="519" t="s">
        <v>272</v>
      </c>
      <c r="AA82" s="519" t="s">
        <v>342</v>
      </c>
      <c r="AB82" s="519" t="s">
        <v>343</v>
      </c>
      <c r="AC82" s="520" t="s">
        <v>182</v>
      </c>
      <c r="AD82" s="520" t="s">
        <v>226</v>
      </c>
      <c r="AE82" s="519" t="s">
        <v>334</v>
      </c>
      <c r="AF82" s="519" t="s">
        <v>335</v>
      </c>
      <c r="AG82" s="216"/>
      <c r="AH82" s="216"/>
      <c r="AI82" s="216"/>
      <c r="AJ82" s="23"/>
    </row>
    <row r="83" spans="1:36" ht="39.75" customHeight="1">
      <c r="A83" s="497"/>
      <c r="B83" s="497"/>
      <c r="C83" s="497"/>
      <c r="D83" s="497"/>
      <c r="E83" s="294" t="s">
        <v>344</v>
      </c>
      <c r="F83" s="207" t="s">
        <v>164</v>
      </c>
      <c r="G83" s="295" t="s">
        <v>345</v>
      </c>
      <c r="H83" s="216">
        <v>1</v>
      </c>
      <c r="I83" s="215"/>
      <c r="J83" s="215"/>
      <c r="K83" s="216">
        <v>1</v>
      </c>
      <c r="L83" s="215"/>
      <c r="M83" s="215"/>
      <c r="N83" s="216">
        <v>1</v>
      </c>
      <c r="O83" s="215"/>
      <c r="P83" s="215"/>
      <c r="Q83" s="216">
        <v>1</v>
      </c>
      <c r="R83" s="215"/>
      <c r="S83" s="215"/>
      <c r="T83" s="215">
        <f t="shared" si="5"/>
        <v>4</v>
      </c>
      <c r="U83" s="28"/>
      <c r="V83" s="20"/>
      <c r="W83" s="20"/>
      <c r="X83" s="21"/>
      <c r="Y83" s="398" t="s">
        <v>341</v>
      </c>
      <c r="Z83" s="519"/>
      <c r="AA83" s="519"/>
      <c r="AB83" s="519"/>
      <c r="AC83" s="520"/>
      <c r="AD83" s="520"/>
      <c r="AE83" s="519"/>
      <c r="AF83" s="519"/>
      <c r="AG83" s="216"/>
      <c r="AH83" s="216"/>
      <c r="AI83" s="216"/>
      <c r="AJ83" s="23"/>
    </row>
    <row r="84" spans="1:36" ht="39.75" customHeight="1">
      <c r="A84" s="497"/>
      <c r="B84" s="497"/>
      <c r="C84" s="497"/>
      <c r="D84" s="497"/>
      <c r="E84" s="294" t="s">
        <v>346</v>
      </c>
      <c r="F84" s="207" t="s">
        <v>77</v>
      </c>
      <c r="G84" s="295" t="s">
        <v>347</v>
      </c>
      <c r="H84" s="296">
        <v>0</v>
      </c>
      <c r="I84" s="215"/>
      <c r="J84" s="215"/>
      <c r="K84" s="296">
        <v>0</v>
      </c>
      <c r="L84" s="215"/>
      <c r="M84" s="215"/>
      <c r="N84" s="296">
        <v>0</v>
      </c>
      <c r="O84" s="215"/>
      <c r="P84" s="215"/>
      <c r="Q84" s="296">
        <v>1</v>
      </c>
      <c r="R84" s="215"/>
      <c r="S84" s="215"/>
      <c r="T84" s="209">
        <f t="shared" si="5"/>
        <v>1</v>
      </c>
      <c r="U84" s="28"/>
      <c r="V84" s="20"/>
      <c r="W84" s="20"/>
      <c r="X84" s="21"/>
      <c r="Y84" s="398" t="s">
        <v>341</v>
      </c>
      <c r="Z84" s="519"/>
      <c r="AA84" s="519"/>
      <c r="AB84" s="519"/>
      <c r="AC84" s="520"/>
      <c r="AD84" s="520"/>
      <c r="AE84" s="519"/>
      <c r="AF84" s="519"/>
      <c r="AG84" s="216"/>
      <c r="AH84" s="216"/>
      <c r="AI84" s="216"/>
      <c r="AJ84" s="23"/>
    </row>
    <row r="85" spans="1:36" ht="39.75" customHeight="1">
      <c r="A85" s="497"/>
      <c r="B85" s="497"/>
      <c r="C85" s="497"/>
      <c r="D85" s="497"/>
      <c r="E85" s="294" t="s">
        <v>348</v>
      </c>
      <c r="F85" s="207" t="s">
        <v>77</v>
      </c>
      <c r="G85" s="295" t="s">
        <v>349</v>
      </c>
      <c r="H85" s="296">
        <v>0.2</v>
      </c>
      <c r="I85" s="215"/>
      <c r="J85" s="215"/>
      <c r="K85" s="296">
        <v>0.6</v>
      </c>
      <c r="L85" s="215"/>
      <c r="M85" s="215"/>
      <c r="N85" s="296">
        <v>0.2</v>
      </c>
      <c r="O85" s="215"/>
      <c r="P85" s="215"/>
      <c r="Q85" s="296">
        <v>0</v>
      </c>
      <c r="R85" s="215"/>
      <c r="S85" s="215"/>
      <c r="T85" s="209">
        <f t="shared" si="5"/>
        <v>1</v>
      </c>
      <c r="U85" s="28"/>
      <c r="V85" s="20"/>
      <c r="W85" s="20"/>
      <c r="X85" s="21"/>
      <c r="Y85" s="398"/>
      <c r="Z85" s="519"/>
      <c r="AA85" s="519"/>
      <c r="AB85" s="519"/>
      <c r="AC85" s="520"/>
      <c r="AD85" s="520"/>
      <c r="AE85" s="519"/>
      <c r="AF85" s="519"/>
      <c r="AG85" s="216"/>
      <c r="AH85" s="216"/>
      <c r="AI85" s="216"/>
      <c r="AJ85" s="23"/>
    </row>
    <row r="86" spans="1:36" ht="39.75" customHeight="1">
      <c r="A86" s="497"/>
      <c r="B86" s="497"/>
      <c r="C86" s="497"/>
      <c r="D86" s="497"/>
      <c r="E86" s="294" t="s">
        <v>350</v>
      </c>
      <c r="F86" s="207" t="s">
        <v>77</v>
      </c>
      <c r="G86" s="295" t="s">
        <v>351</v>
      </c>
      <c r="H86" s="296">
        <v>0</v>
      </c>
      <c r="I86" s="215"/>
      <c r="J86" s="215"/>
      <c r="K86" s="296">
        <v>0</v>
      </c>
      <c r="L86" s="215"/>
      <c r="M86" s="215"/>
      <c r="N86" s="296">
        <v>0.5</v>
      </c>
      <c r="O86" s="215"/>
      <c r="P86" s="215"/>
      <c r="Q86" s="296">
        <v>0.5</v>
      </c>
      <c r="R86" s="215"/>
      <c r="S86" s="215"/>
      <c r="T86" s="209">
        <f t="shared" si="5"/>
        <v>1</v>
      </c>
      <c r="U86" s="28"/>
      <c r="V86" s="20"/>
      <c r="W86" s="20"/>
      <c r="X86" s="21"/>
      <c r="Y86" s="398"/>
      <c r="Z86" s="519"/>
      <c r="AA86" s="519"/>
      <c r="AB86" s="519"/>
      <c r="AC86" s="520"/>
      <c r="AD86" s="520"/>
      <c r="AE86" s="519"/>
      <c r="AF86" s="519"/>
      <c r="AG86" s="216"/>
      <c r="AH86" s="216"/>
      <c r="AI86" s="216"/>
      <c r="AJ86" s="23"/>
    </row>
    <row r="87" spans="1:36" ht="39.75" customHeight="1">
      <c r="A87" s="497"/>
      <c r="B87" s="497"/>
      <c r="C87" s="497"/>
      <c r="D87" s="497"/>
      <c r="E87" s="294" t="s">
        <v>352</v>
      </c>
      <c r="F87" s="207" t="s">
        <v>77</v>
      </c>
      <c r="G87" s="295" t="s">
        <v>351</v>
      </c>
      <c r="H87" s="296">
        <v>0</v>
      </c>
      <c r="I87" s="215"/>
      <c r="J87" s="215"/>
      <c r="K87" s="296">
        <v>0.4</v>
      </c>
      <c r="L87" s="215"/>
      <c r="M87" s="215"/>
      <c r="N87" s="296">
        <v>0.4</v>
      </c>
      <c r="O87" s="215"/>
      <c r="P87" s="215"/>
      <c r="Q87" s="296">
        <v>0.2</v>
      </c>
      <c r="R87" s="215"/>
      <c r="S87" s="215"/>
      <c r="T87" s="209">
        <f t="shared" si="5"/>
        <v>1</v>
      </c>
      <c r="U87" s="28"/>
      <c r="V87" s="20"/>
      <c r="W87" s="20"/>
      <c r="X87" s="21"/>
      <c r="Y87" s="398"/>
      <c r="Z87" s="519"/>
      <c r="AA87" s="519"/>
      <c r="AB87" s="519"/>
      <c r="AC87" s="540" t="s">
        <v>182</v>
      </c>
      <c r="AD87" s="540" t="s">
        <v>183</v>
      </c>
      <c r="AE87" s="521" t="s">
        <v>227</v>
      </c>
      <c r="AF87" s="521" t="s">
        <v>228</v>
      </c>
      <c r="AG87" s="216"/>
      <c r="AH87" s="216"/>
      <c r="AI87" s="216"/>
      <c r="AJ87" s="23"/>
    </row>
    <row r="88" spans="1:36" ht="39.75" customHeight="1">
      <c r="A88" s="497"/>
      <c r="B88" s="497"/>
      <c r="C88" s="487"/>
      <c r="D88" s="487"/>
      <c r="E88" s="335" t="s">
        <v>353</v>
      </c>
      <c r="F88" s="208" t="s">
        <v>354</v>
      </c>
      <c r="G88" s="339" t="s">
        <v>355</v>
      </c>
      <c r="H88" s="296">
        <v>0</v>
      </c>
      <c r="I88" s="215"/>
      <c r="J88" s="215"/>
      <c r="K88" s="296">
        <v>1</v>
      </c>
      <c r="L88" s="215"/>
      <c r="M88" s="215"/>
      <c r="N88" s="296">
        <v>0</v>
      </c>
      <c r="O88" s="215"/>
      <c r="P88" s="215"/>
      <c r="Q88" s="296">
        <v>0</v>
      </c>
      <c r="R88" s="215"/>
      <c r="S88" s="215"/>
      <c r="T88" s="209">
        <f t="shared" si="5"/>
        <v>1</v>
      </c>
      <c r="U88" s="28"/>
      <c r="V88" s="20"/>
      <c r="W88" s="20"/>
      <c r="X88" s="21"/>
      <c r="Y88" s="398"/>
      <c r="Z88" s="519"/>
      <c r="AA88" s="519"/>
      <c r="AB88" s="519"/>
      <c r="AC88" s="542"/>
      <c r="AD88" s="542"/>
      <c r="AE88" s="523"/>
      <c r="AF88" s="523"/>
      <c r="AG88" s="216"/>
      <c r="AH88" s="216"/>
      <c r="AI88" s="216"/>
      <c r="AJ88" s="23"/>
    </row>
    <row r="89" spans="1:36" ht="39.75" customHeight="1">
      <c r="A89" s="497"/>
      <c r="B89" s="497"/>
      <c r="C89" s="497" t="str">
        <f>PROGR_PROYEC_PONDE!E17</f>
        <v>Proyecto 12. Control, monitoreo y administración del recurso hídrico en el departamento del Quindío.</v>
      </c>
      <c r="D89" s="497"/>
      <c r="E89" s="294" t="s">
        <v>356</v>
      </c>
      <c r="F89" s="208" t="s">
        <v>77</v>
      </c>
      <c r="G89" s="295" t="s">
        <v>357</v>
      </c>
      <c r="H89" s="296">
        <v>0.25</v>
      </c>
      <c r="I89" s="215"/>
      <c r="J89" s="215"/>
      <c r="K89" s="296">
        <v>0.25</v>
      </c>
      <c r="L89" s="215"/>
      <c r="M89" s="215"/>
      <c r="N89" s="296">
        <v>0.25</v>
      </c>
      <c r="O89" s="215"/>
      <c r="P89" s="215"/>
      <c r="Q89" s="296">
        <v>0.25</v>
      </c>
      <c r="R89" s="215"/>
      <c r="S89" s="215"/>
      <c r="T89" s="209">
        <f t="shared" si="5"/>
        <v>1</v>
      </c>
      <c r="U89" s="28"/>
      <c r="V89" s="20"/>
      <c r="W89" s="20"/>
      <c r="X89" s="21"/>
      <c r="Y89" s="398"/>
      <c r="Z89" s="519" t="s">
        <v>358</v>
      </c>
      <c r="AA89" s="519" t="s">
        <v>359</v>
      </c>
      <c r="AB89" s="519" t="s">
        <v>360</v>
      </c>
      <c r="AC89" s="520" t="s">
        <v>182</v>
      </c>
      <c r="AD89" s="520" t="s">
        <v>361</v>
      </c>
      <c r="AE89" s="519" t="s">
        <v>334</v>
      </c>
      <c r="AF89" s="519" t="s">
        <v>335</v>
      </c>
      <c r="AG89" s="216"/>
      <c r="AH89" s="216"/>
      <c r="AI89" s="216"/>
      <c r="AJ89" s="23"/>
    </row>
    <row r="90" spans="1:36" ht="39.75" customHeight="1">
      <c r="A90" s="497"/>
      <c r="B90" s="497"/>
      <c r="C90" s="497"/>
      <c r="D90" s="497"/>
      <c r="E90" s="294" t="s">
        <v>362</v>
      </c>
      <c r="F90" s="208" t="s">
        <v>77</v>
      </c>
      <c r="G90" s="295" t="s">
        <v>363</v>
      </c>
      <c r="H90" s="296">
        <v>0.25</v>
      </c>
      <c r="I90" s="215"/>
      <c r="J90" s="215"/>
      <c r="K90" s="296">
        <v>0.25</v>
      </c>
      <c r="L90" s="215"/>
      <c r="M90" s="215"/>
      <c r="N90" s="296">
        <v>0.25</v>
      </c>
      <c r="O90" s="215"/>
      <c r="P90" s="215"/>
      <c r="Q90" s="296">
        <v>0.25</v>
      </c>
      <c r="R90" s="215"/>
      <c r="S90" s="215"/>
      <c r="T90" s="209">
        <f t="shared" si="5"/>
        <v>1</v>
      </c>
      <c r="U90" s="28"/>
      <c r="V90" s="20"/>
      <c r="W90" s="20"/>
      <c r="X90" s="21"/>
      <c r="Y90" s="398" t="s">
        <v>178</v>
      </c>
      <c r="Z90" s="519"/>
      <c r="AA90" s="519"/>
      <c r="AB90" s="519"/>
      <c r="AC90" s="520"/>
      <c r="AD90" s="520"/>
      <c r="AE90" s="519"/>
      <c r="AF90" s="519"/>
      <c r="AG90" s="216"/>
      <c r="AH90" s="216"/>
      <c r="AI90" s="216"/>
      <c r="AJ90" s="23"/>
    </row>
    <row r="91" spans="1:36" ht="39.75" customHeight="1">
      <c r="A91" s="497"/>
      <c r="B91" s="497"/>
      <c r="C91" s="497"/>
      <c r="D91" s="497"/>
      <c r="E91" s="294" t="s">
        <v>364</v>
      </c>
      <c r="F91" s="208" t="s">
        <v>77</v>
      </c>
      <c r="G91" s="295" t="s">
        <v>365</v>
      </c>
      <c r="H91" s="296">
        <v>0.25</v>
      </c>
      <c r="I91" s="215"/>
      <c r="J91" s="215"/>
      <c r="K91" s="296">
        <v>0.25</v>
      </c>
      <c r="L91" s="215"/>
      <c r="M91" s="215"/>
      <c r="N91" s="296">
        <v>0.25</v>
      </c>
      <c r="O91" s="215"/>
      <c r="P91" s="215"/>
      <c r="Q91" s="296">
        <v>0.25</v>
      </c>
      <c r="R91" s="215"/>
      <c r="S91" s="215"/>
      <c r="T91" s="209">
        <f t="shared" si="5"/>
        <v>1</v>
      </c>
      <c r="U91" s="28"/>
      <c r="V91" s="20"/>
      <c r="W91" s="20"/>
      <c r="X91" s="21"/>
      <c r="Y91" s="398" t="s">
        <v>178</v>
      </c>
      <c r="Z91" s="519"/>
      <c r="AA91" s="519"/>
      <c r="AB91" s="519"/>
      <c r="AC91" s="520"/>
      <c r="AD91" s="520"/>
      <c r="AE91" s="519"/>
      <c r="AF91" s="519"/>
      <c r="AG91" s="216"/>
      <c r="AH91" s="216"/>
      <c r="AI91" s="216"/>
      <c r="AJ91" s="23"/>
    </row>
    <row r="92" spans="1:36" ht="39.75" customHeight="1">
      <c r="A92" s="497"/>
      <c r="B92" s="497"/>
      <c r="C92" s="497"/>
      <c r="D92" s="497"/>
      <c r="E92" s="294" t="s">
        <v>366</v>
      </c>
      <c r="F92" s="208" t="s">
        <v>77</v>
      </c>
      <c r="G92" s="295" t="s">
        <v>357</v>
      </c>
      <c r="H92" s="296">
        <v>0.25</v>
      </c>
      <c r="I92" s="215"/>
      <c r="J92" s="215"/>
      <c r="K92" s="296">
        <v>0.25</v>
      </c>
      <c r="L92" s="215"/>
      <c r="M92" s="215"/>
      <c r="N92" s="296">
        <v>0.25</v>
      </c>
      <c r="O92" s="215"/>
      <c r="P92" s="215"/>
      <c r="Q92" s="296">
        <v>0.25</v>
      </c>
      <c r="R92" s="215"/>
      <c r="S92" s="215"/>
      <c r="T92" s="209">
        <f t="shared" si="5"/>
        <v>1</v>
      </c>
      <c r="U92" s="28"/>
      <c r="V92" s="20"/>
      <c r="W92" s="20"/>
      <c r="X92" s="21"/>
      <c r="Y92" s="398" t="s">
        <v>178</v>
      </c>
      <c r="Z92" s="519"/>
      <c r="AA92" s="519"/>
      <c r="AB92" s="519"/>
      <c r="AC92" s="520"/>
      <c r="AD92" s="520"/>
      <c r="AE92" s="519"/>
      <c r="AF92" s="519"/>
      <c r="AG92" s="216"/>
      <c r="AH92" s="216"/>
      <c r="AI92" s="216"/>
      <c r="AJ92" s="23"/>
    </row>
    <row r="93" spans="1:36" ht="57" customHeight="1">
      <c r="A93" s="497"/>
      <c r="B93" s="497"/>
      <c r="C93" s="497"/>
      <c r="D93" s="497"/>
      <c r="E93" s="294" t="s">
        <v>367</v>
      </c>
      <c r="F93" s="208" t="s">
        <v>77</v>
      </c>
      <c r="G93" s="295" t="s">
        <v>368</v>
      </c>
      <c r="H93" s="296">
        <v>0.25</v>
      </c>
      <c r="I93" s="215"/>
      <c r="J93" s="215"/>
      <c r="K93" s="296">
        <v>0.25</v>
      </c>
      <c r="L93" s="215"/>
      <c r="M93" s="215"/>
      <c r="N93" s="296">
        <v>0.25</v>
      </c>
      <c r="O93" s="215"/>
      <c r="P93" s="215"/>
      <c r="Q93" s="296">
        <v>0.25</v>
      </c>
      <c r="R93" s="215"/>
      <c r="S93" s="215"/>
      <c r="T93" s="209">
        <f t="shared" si="5"/>
        <v>1</v>
      </c>
      <c r="U93" s="28"/>
      <c r="V93" s="20"/>
      <c r="W93" s="20"/>
      <c r="X93" s="21"/>
      <c r="Y93" s="398"/>
      <c r="Z93" s="519"/>
      <c r="AA93" s="519"/>
      <c r="AB93" s="519"/>
      <c r="AC93" s="520"/>
      <c r="AD93" s="520"/>
      <c r="AE93" s="519"/>
      <c r="AF93" s="519"/>
      <c r="AG93" s="216"/>
      <c r="AH93" s="216"/>
      <c r="AI93" s="216"/>
      <c r="AJ93" s="23"/>
    </row>
    <row r="94" spans="1:36" ht="39.75" customHeight="1">
      <c r="A94" s="497"/>
      <c r="B94" s="497"/>
      <c r="C94" s="497"/>
      <c r="D94" s="497"/>
      <c r="E94" s="294" t="s">
        <v>369</v>
      </c>
      <c r="F94" s="208" t="s">
        <v>77</v>
      </c>
      <c r="G94" s="295" t="s">
        <v>370</v>
      </c>
      <c r="H94" s="296">
        <v>0.25</v>
      </c>
      <c r="I94" s="215"/>
      <c r="J94" s="215"/>
      <c r="K94" s="296">
        <v>0.25</v>
      </c>
      <c r="L94" s="215"/>
      <c r="M94" s="215"/>
      <c r="N94" s="296">
        <v>0.25</v>
      </c>
      <c r="O94" s="215"/>
      <c r="P94" s="215"/>
      <c r="Q94" s="296">
        <v>0.25</v>
      </c>
      <c r="R94" s="215"/>
      <c r="S94" s="215"/>
      <c r="T94" s="209">
        <f t="shared" si="5"/>
        <v>1</v>
      </c>
      <c r="U94" s="28"/>
      <c r="V94" s="20"/>
      <c r="W94" s="20"/>
      <c r="X94" s="21"/>
      <c r="Y94" s="398" t="s">
        <v>156</v>
      </c>
      <c r="Z94" s="521" t="s">
        <v>179</v>
      </c>
      <c r="AA94" s="519" t="s">
        <v>371</v>
      </c>
      <c r="AB94" s="521" t="s">
        <v>372</v>
      </c>
      <c r="AC94" s="520"/>
      <c r="AD94" s="520"/>
      <c r="AE94" s="519"/>
      <c r="AF94" s="519"/>
      <c r="AG94" s="216"/>
      <c r="AH94" s="216"/>
      <c r="AI94" s="216"/>
      <c r="AJ94" s="23"/>
    </row>
    <row r="95" spans="1:36" ht="39.75" customHeight="1">
      <c r="A95" s="497"/>
      <c r="B95" s="497"/>
      <c r="C95" s="497"/>
      <c r="D95" s="497"/>
      <c r="E95" s="294" t="s">
        <v>373</v>
      </c>
      <c r="F95" s="208" t="s">
        <v>77</v>
      </c>
      <c r="G95" s="295" t="s">
        <v>357</v>
      </c>
      <c r="H95" s="296">
        <v>0.25</v>
      </c>
      <c r="I95" s="215"/>
      <c r="J95" s="215"/>
      <c r="K95" s="296">
        <v>0.25</v>
      </c>
      <c r="L95" s="215"/>
      <c r="M95" s="215"/>
      <c r="N95" s="296">
        <v>0.25</v>
      </c>
      <c r="O95" s="215"/>
      <c r="P95" s="215"/>
      <c r="Q95" s="296">
        <v>0.25</v>
      </c>
      <c r="R95" s="215"/>
      <c r="S95" s="215"/>
      <c r="T95" s="209">
        <f t="shared" si="5"/>
        <v>1</v>
      </c>
      <c r="U95" s="28"/>
      <c r="V95" s="20"/>
      <c r="W95" s="20"/>
      <c r="X95" s="21"/>
      <c r="Y95" s="398" t="s">
        <v>331</v>
      </c>
      <c r="Z95" s="522"/>
      <c r="AA95" s="519"/>
      <c r="AB95" s="522"/>
      <c r="AC95" s="520"/>
      <c r="AD95" s="520"/>
      <c r="AE95" s="519"/>
      <c r="AF95" s="519"/>
      <c r="AG95" s="216"/>
      <c r="AH95" s="216"/>
      <c r="AI95" s="216"/>
      <c r="AJ95" s="23"/>
    </row>
    <row r="96" spans="1:36" ht="39.75" customHeight="1">
      <c r="A96" s="497"/>
      <c r="B96" s="497"/>
      <c r="C96" s="497"/>
      <c r="D96" s="497"/>
      <c r="E96" s="294" t="s">
        <v>374</v>
      </c>
      <c r="F96" s="208" t="s">
        <v>77</v>
      </c>
      <c r="G96" s="295" t="s">
        <v>375</v>
      </c>
      <c r="H96" s="296">
        <v>0.25</v>
      </c>
      <c r="I96" s="215"/>
      <c r="J96" s="215"/>
      <c r="K96" s="296">
        <v>0.25</v>
      </c>
      <c r="L96" s="215"/>
      <c r="M96" s="215"/>
      <c r="N96" s="296">
        <v>0.25</v>
      </c>
      <c r="O96" s="215"/>
      <c r="P96" s="215"/>
      <c r="Q96" s="296">
        <v>0.25</v>
      </c>
      <c r="R96" s="215"/>
      <c r="S96" s="215"/>
      <c r="T96" s="209">
        <f t="shared" si="5"/>
        <v>1</v>
      </c>
      <c r="U96" s="28"/>
      <c r="V96" s="20"/>
      <c r="W96" s="20"/>
      <c r="X96" s="21"/>
      <c r="Y96" s="398"/>
      <c r="Z96" s="522"/>
      <c r="AA96" s="519"/>
      <c r="AB96" s="522"/>
      <c r="AC96" s="520"/>
      <c r="AD96" s="520"/>
      <c r="AE96" s="519"/>
      <c r="AF96" s="519"/>
      <c r="AG96" s="216"/>
      <c r="AH96" s="216"/>
      <c r="AI96" s="216"/>
      <c r="AJ96" s="23"/>
    </row>
    <row r="97" spans="1:36" ht="57" customHeight="1">
      <c r="A97" s="497"/>
      <c r="B97" s="497"/>
      <c r="C97" s="497"/>
      <c r="D97" s="497"/>
      <c r="E97" s="294" t="s">
        <v>376</v>
      </c>
      <c r="F97" s="208" t="s">
        <v>77</v>
      </c>
      <c r="G97" s="295" t="s">
        <v>370</v>
      </c>
      <c r="H97" s="296">
        <v>0.25</v>
      </c>
      <c r="I97" s="215"/>
      <c r="J97" s="215"/>
      <c r="K97" s="296">
        <v>0.25</v>
      </c>
      <c r="L97" s="215"/>
      <c r="M97" s="215"/>
      <c r="N97" s="296">
        <v>0.25</v>
      </c>
      <c r="O97" s="215"/>
      <c r="P97" s="215"/>
      <c r="Q97" s="296">
        <v>0.25</v>
      </c>
      <c r="R97" s="215"/>
      <c r="S97" s="215"/>
      <c r="T97" s="209">
        <f t="shared" si="5"/>
        <v>1</v>
      </c>
      <c r="U97" s="28"/>
      <c r="V97" s="20"/>
      <c r="W97" s="20"/>
      <c r="X97" s="21"/>
      <c r="Y97" s="398" t="s">
        <v>377</v>
      </c>
      <c r="Z97" s="522"/>
      <c r="AA97" s="519"/>
      <c r="AB97" s="522"/>
      <c r="AC97" s="520"/>
      <c r="AD97" s="520"/>
      <c r="AE97" s="519"/>
      <c r="AF97" s="519"/>
      <c r="AG97" s="216"/>
      <c r="AH97" s="216"/>
      <c r="AI97" s="216"/>
      <c r="AJ97" s="23"/>
    </row>
    <row r="98" spans="1:36" ht="57" customHeight="1">
      <c r="A98" s="497"/>
      <c r="B98" s="497"/>
      <c r="C98" s="497"/>
      <c r="D98" s="497"/>
      <c r="E98" s="294" t="s">
        <v>378</v>
      </c>
      <c r="F98" s="208" t="s">
        <v>77</v>
      </c>
      <c r="G98" s="295" t="s">
        <v>357</v>
      </c>
      <c r="H98" s="296">
        <v>0.25</v>
      </c>
      <c r="I98" s="215"/>
      <c r="J98" s="215"/>
      <c r="K98" s="296">
        <v>0.25</v>
      </c>
      <c r="L98" s="215"/>
      <c r="M98" s="215"/>
      <c r="N98" s="296">
        <v>0.25</v>
      </c>
      <c r="O98" s="215"/>
      <c r="P98" s="215"/>
      <c r="Q98" s="296">
        <v>0.25</v>
      </c>
      <c r="R98" s="215"/>
      <c r="S98" s="215"/>
      <c r="T98" s="209">
        <f t="shared" si="5"/>
        <v>1</v>
      </c>
      <c r="U98" s="28"/>
      <c r="V98" s="20"/>
      <c r="W98" s="20"/>
      <c r="X98" s="21"/>
      <c r="Y98" s="398" t="s">
        <v>377</v>
      </c>
      <c r="Z98" s="522"/>
      <c r="AA98" s="521"/>
      <c r="AB98" s="522"/>
      <c r="AC98" s="520"/>
      <c r="AD98" s="520"/>
      <c r="AE98" s="519"/>
      <c r="AF98" s="519"/>
      <c r="AG98" s="216"/>
      <c r="AH98" s="216"/>
      <c r="AI98" s="216"/>
      <c r="AJ98" s="23"/>
    </row>
    <row r="99" spans="1:36" ht="39.75" customHeight="1">
      <c r="A99" s="497"/>
      <c r="B99" s="497"/>
      <c r="C99" s="497"/>
      <c r="D99" s="497"/>
      <c r="E99" s="294" t="s">
        <v>379</v>
      </c>
      <c r="F99" s="208" t="s">
        <v>380</v>
      </c>
      <c r="G99" s="295" t="s">
        <v>381</v>
      </c>
      <c r="H99" s="216">
        <v>1</v>
      </c>
      <c r="I99" s="215"/>
      <c r="J99" s="215"/>
      <c r="K99" s="216">
        <v>1</v>
      </c>
      <c r="L99" s="215"/>
      <c r="M99" s="215"/>
      <c r="N99" s="216">
        <v>1</v>
      </c>
      <c r="O99" s="215"/>
      <c r="P99" s="215"/>
      <c r="Q99" s="216">
        <v>1</v>
      </c>
      <c r="R99" s="215"/>
      <c r="S99" s="215"/>
      <c r="T99" s="215">
        <f t="shared" si="5"/>
        <v>4</v>
      </c>
      <c r="U99" s="28"/>
      <c r="V99" s="20"/>
      <c r="W99" s="20"/>
      <c r="X99" s="21"/>
      <c r="Y99" s="398"/>
      <c r="Z99" s="378" t="s">
        <v>382</v>
      </c>
      <c r="AA99" s="379" t="s">
        <v>383</v>
      </c>
      <c r="AB99" s="379" t="s">
        <v>384</v>
      </c>
      <c r="AC99" s="520"/>
      <c r="AD99" s="520"/>
      <c r="AE99" s="519"/>
      <c r="AF99" s="519"/>
      <c r="AG99" s="216"/>
      <c r="AH99" s="216"/>
      <c r="AI99" s="216"/>
      <c r="AJ99" s="23"/>
    </row>
    <row r="100" spans="1:36" ht="39.75" customHeight="1">
      <c r="A100" s="497"/>
      <c r="B100" s="497"/>
      <c r="C100" s="497"/>
      <c r="D100" s="497"/>
      <c r="E100" s="294" t="s">
        <v>385</v>
      </c>
      <c r="F100" s="208" t="s">
        <v>77</v>
      </c>
      <c r="G100" s="295" t="s">
        <v>357</v>
      </c>
      <c r="H100" s="296">
        <v>0.25</v>
      </c>
      <c r="I100" s="215"/>
      <c r="J100" s="215"/>
      <c r="K100" s="296">
        <v>0.25</v>
      </c>
      <c r="L100" s="215"/>
      <c r="M100" s="215"/>
      <c r="N100" s="296">
        <v>0.25</v>
      </c>
      <c r="O100" s="215"/>
      <c r="P100" s="215"/>
      <c r="Q100" s="296">
        <v>0.25</v>
      </c>
      <c r="R100" s="215"/>
      <c r="S100" s="215"/>
      <c r="T100" s="209">
        <f t="shared" ref="T100:T125" si="6">H100+K100+N100+Q100</f>
        <v>1</v>
      </c>
      <c r="U100" s="28"/>
      <c r="V100" s="20"/>
      <c r="W100" s="20"/>
      <c r="X100" s="21"/>
      <c r="Y100" s="398"/>
      <c r="Z100" s="519" t="s">
        <v>358</v>
      </c>
      <c r="AA100" s="519" t="s">
        <v>386</v>
      </c>
      <c r="AB100" s="519" t="s">
        <v>387</v>
      </c>
      <c r="AC100" s="520"/>
      <c r="AD100" s="520"/>
      <c r="AE100" s="519"/>
      <c r="AF100" s="519"/>
      <c r="AG100" s="216"/>
      <c r="AH100" s="216"/>
      <c r="AI100" s="216"/>
      <c r="AJ100" s="23"/>
    </row>
    <row r="101" spans="1:36" ht="39.75" customHeight="1">
      <c r="A101" s="497"/>
      <c r="B101" s="497"/>
      <c r="C101" s="497"/>
      <c r="D101" s="497"/>
      <c r="E101" s="294" t="s">
        <v>388</v>
      </c>
      <c r="F101" s="208" t="s">
        <v>111</v>
      </c>
      <c r="G101" s="295" t="s">
        <v>389</v>
      </c>
      <c r="H101" s="216">
        <v>0</v>
      </c>
      <c r="I101" s="215"/>
      <c r="J101" s="215"/>
      <c r="K101" s="216">
        <v>6</v>
      </c>
      <c r="L101" s="215"/>
      <c r="M101" s="215"/>
      <c r="N101" s="216">
        <v>6</v>
      </c>
      <c r="O101" s="215"/>
      <c r="P101" s="215"/>
      <c r="Q101" s="216">
        <v>6</v>
      </c>
      <c r="R101" s="215"/>
      <c r="S101" s="215"/>
      <c r="T101" s="215">
        <f t="shared" si="6"/>
        <v>18</v>
      </c>
      <c r="U101" s="28"/>
      <c r="V101" s="20"/>
      <c r="W101" s="20"/>
      <c r="X101" s="21"/>
      <c r="Y101" s="398"/>
      <c r="Z101" s="519"/>
      <c r="AA101" s="519"/>
      <c r="AB101" s="519"/>
      <c r="AC101" s="520"/>
      <c r="AD101" s="520"/>
      <c r="AE101" s="519"/>
      <c r="AF101" s="519"/>
      <c r="AG101" s="391" t="s">
        <v>390</v>
      </c>
      <c r="AH101" s="396" t="s">
        <v>391</v>
      </c>
      <c r="AI101" s="396" t="s">
        <v>392</v>
      </c>
      <c r="AJ101" s="396" t="s">
        <v>120</v>
      </c>
    </row>
    <row r="102" spans="1:36" ht="39.75" customHeight="1">
      <c r="A102" s="497"/>
      <c r="B102" s="497"/>
      <c r="C102" s="497"/>
      <c r="D102" s="497"/>
      <c r="E102" s="577" t="s">
        <v>393</v>
      </c>
      <c r="F102" s="487" t="s">
        <v>218</v>
      </c>
      <c r="G102" s="561" t="s">
        <v>315</v>
      </c>
      <c r="H102" s="521">
        <v>1</v>
      </c>
      <c r="I102" s="567"/>
      <c r="J102" s="567"/>
      <c r="K102" s="521">
        <v>1</v>
      </c>
      <c r="L102" s="567"/>
      <c r="M102" s="567"/>
      <c r="N102" s="521">
        <v>1</v>
      </c>
      <c r="O102" s="567"/>
      <c r="P102" s="567"/>
      <c r="Q102" s="521">
        <v>1</v>
      </c>
      <c r="R102" s="567"/>
      <c r="S102" s="567"/>
      <c r="T102" s="567">
        <f>H102+K102+N102+Q102</f>
        <v>4</v>
      </c>
      <c r="U102" s="567"/>
      <c r="V102" s="567"/>
      <c r="W102" s="567"/>
      <c r="X102" s="567"/>
      <c r="Y102" s="584" t="s">
        <v>394</v>
      </c>
      <c r="Z102" s="521" t="s">
        <v>358</v>
      </c>
      <c r="AA102" s="521" t="s">
        <v>386</v>
      </c>
      <c r="AB102" s="521" t="s">
        <v>395</v>
      </c>
      <c r="AC102" s="520"/>
      <c r="AD102" s="520"/>
      <c r="AE102" s="519"/>
      <c r="AF102" s="519"/>
      <c r="AG102" s="391" t="s">
        <v>396</v>
      </c>
      <c r="AH102" s="396" t="s">
        <v>397</v>
      </c>
      <c r="AI102" s="396" t="s">
        <v>108</v>
      </c>
      <c r="AJ102" s="396" t="s">
        <v>120</v>
      </c>
    </row>
    <row r="103" spans="1:36" ht="39.75" customHeight="1">
      <c r="A103" s="497"/>
      <c r="B103" s="497"/>
      <c r="C103" s="497"/>
      <c r="D103" s="497"/>
      <c r="E103" s="581"/>
      <c r="F103" s="488"/>
      <c r="G103" s="562"/>
      <c r="H103" s="522"/>
      <c r="I103" s="570"/>
      <c r="J103" s="570"/>
      <c r="K103" s="522"/>
      <c r="L103" s="570"/>
      <c r="M103" s="570"/>
      <c r="N103" s="522"/>
      <c r="O103" s="570"/>
      <c r="P103" s="570"/>
      <c r="Q103" s="522"/>
      <c r="R103" s="570"/>
      <c r="S103" s="570"/>
      <c r="T103" s="570"/>
      <c r="U103" s="570"/>
      <c r="V103" s="570"/>
      <c r="W103" s="570"/>
      <c r="X103" s="570"/>
      <c r="Y103" s="586"/>
      <c r="Z103" s="522"/>
      <c r="AA103" s="522"/>
      <c r="AB103" s="522"/>
      <c r="AC103" s="520"/>
      <c r="AD103" s="520"/>
      <c r="AE103" s="519"/>
      <c r="AF103" s="519"/>
      <c r="AG103" s="391" t="s">
        <v>398</v>
      </c>
      <c r="AH103" s="392" t="s">
        <v>399</v>
      </c>
      <c r="AI103" s="392" t="s">
        <v>400</v>
      </c>
      <c r="AJ103" s="392" t="s">
        <v>120</v>
      </c>
    </row>
    <row r="104" spans="1:36" ht="39.75" customHeight="1">
      <c r="A104" s="497"/>
      <c r="B104" s="497"/>
      <c r="C104" s="497"/>
      <c r="D104" s="497"/>
      <c r="E104" s="581"/>
      <c r="F104" s="488"/>
      <c r="G104" s="562"/>
      <c r="H104" s="522"/>
      <c r="I104" s="570"/>
      <c r="J104" s="570"/>
      <c r="K104" s="522"/>
      <c r="L104" s="570"/>
      <c r="M104" s="570"/>
      <c r="N104" s="522"/>
      <c r="O104" s="570"/>
      <c r="P104" s="570"/>
      <c r="Q104" s="522"/>
      <c r="R104" s="570"/>
      <c r="S104" s="570"/>
      <c r="T104" s="570"/>
      <c r="U104" s="570"/>
      <c r="V104" s="570"/>
      <c r="W104" s="570"/>
      <c r="X104" s="570"/>
      <c r="Y104" s="586"/>
      <c r="Z104" s="522"/>
      <c r="AA104" s="522"/>
      <c r="AB104" s="522"/>
      <c r="AC104" s="520"/>
      <c r="AD104" s="520"/>
      <c r="AE104" s="519"/>
      <c r="AF104" s="519"/>
      <c r="AG104" s="391" t="s">
        <v>401</v>
      </c>
      <c r="AH104" s="395" t="s">
        <v>399</v>
      </c>
      <c r="AI104" s="395" t="s">
        <v>402</v>
      </c>
      <c r="AJ104" s="395" t="s">
        <v>120</v>
      </c>
    </row>
    <row r="105" spans="1:36" ht="39.75" customHeight="1">
      <c r="A105" s="497"/>
      <c r="B105" s="497"/>
      <c r="C105" s="497"/>
      <c r="D105" s="497"/>
      <c r="E105" s="581"/>
      <c r="F105" s="488"/>
      <c r="G105" s="562"/>
      <c r="H105" s="522"/>
      <c r="I105" s="570"/>
      <c r="J105" s="570"/>
      <c r="K105" s="522"/>
      <c r="L105" s="570"/>
      <c r="M105" s="570"/>
      <c r="N105" s="522"/>
      <c r="O105" s="570"/>
      <c r="P105" s="570"/>
      <c r="Q105" s="522"/>
      <c r="R105" s="570"/>
      <c r="S105" s="570"/>
      <c r="T105" s="570"/>
      <c r="U105" s="570"/>
      <c r="V105" s="570"/>
      <c r="W105" s="570"/>
      <c r="X105" s="570"/>
      <c r="Y105" s="586"/>
      <c r="Z105" s="522"/>
      <c r="AA105" s="522"/>
      <c r="AB105" s="522"/>
      <c r="AC105" s="520"/>
      <c r="AD105" s="520"/>
      <c r="AE105" s="519"/>
      <c r="AF105" s="519"/>
      <c r="AG105" s="391" t="s">
        <v>237</v>
      </c>
      <c r="AH105" s="392" t="s">
        <v>238</v>
      </c>
      <c r="AI105" s="392" t="s">
        <v>239</v>
      </c>
      <c r="AJ105" s="392" t="s">
        <v>120</v>
      </c>
    </row>
    <row r="106" spans="1:36" ht="39.75" customHeight="1">
      <c r="A106" s="497"/>
      <c r="B106" s="497"/>
      <c r="C106" s="497"/>
      <c r="D106" s="497"/>
      <c r="E106" s="581"/>
      <c r="F106" s="488"/>
      <c r="G106" s="562"/>
      <c r="H106" s="522"/>
      <c r="I106" s="570"/>
      <c r="J106" s="570"/>
      <c r="K106" s="522"/>
      <c r="L106" s="570"/>
      <c r="M106" s="570"/>
      <c r="N106" s="522"/>
      <c r="O106" s="570"/>
      <c r="P106" s="570"/>
      <c r="Q106" s="522"/>
      <c r="R106" s="570"/>
      <c r="S106" s="570"/>
      <c r="T106" s="570"/>
      <c r="U106" s="570"/>
      <c r="V106" s="570"/>
      <c r="W106" s="570"/>
      <c r="X106" s="570"/>
      <c r="Y106" s="586"/>
      <c r="Z106" s="522"/>
      <c r="AA106" s="522"/>
      <c r="AB106" s="522"/>
      <c r="AC106" s="520"/>
      <c r="AD106" s="520"/>
      <c r="AE106" s="519"/>
      <c r="AF106" s="519"/>
      <c r="AG106" s="391" t="s">
        <v>403</v>
      </c>
      <c r="AH106" s="392" t="s">
        <v>404</v>
      </c>
      <c r="AI106" s="392" t="s">
        <v>405</v>
      </c>
      <c r="AJ106" s="392" t="s">
        <v>120</v>
      </c>
    </row>
    <row r="107" spans="1:36" ht="39.75" customHeight="1">
      <c r="A107" s="497"/>
      <c r="B107" s="497"/>
      <c r="C107" s="497"/>
      <c r="D107" s="497"/>
      <c r="E107" s="581"/>
      <c r="F107" s="488"/>
      <c r="G107" s="562"/>
      <c r="H107" s="522"/>
      <c r="I107" s="570"/>
      <c r="J107" s="570"/>
      <c r="K107" s="522"/>
      <c r="L107" s="570"/>
      <c r="M107" s="570"/>
      <c r="N107" s="522"/>
      <c r="O107" s="570"/>
      <c r="P107" s="570"/>
      <c r="Q107" s="522"/>
      <c r="R107" s="570"/>
      <c r="S107" s="570"/>
      <c r="T107" s="570"/>
      <c r="U107" s="570"/>
      <c r="V107" s="570"/>
      <c r="W107" s="570"/>
      <c r="X107" s="570"/>
      <c r="Y107" s="586"/>
      <c r="Z107" s="522"/>
      <c r="AA107" s="522"/>
      <c r="AB107" s="522"/>
      <c r="AC107" s="520"/>
      <c r="AD107" s="520"/>
      <c r="AE107" s="519"/>
      <c r="AF107" s="519"/>
      <c r="AG107" s="391" t="s">
        <v>406</v>
      </c>
      <c r="AH107" s="394" t="s">
        <v>407</v>
      </c>
      <c r="AI107" s="394" t="s">
        <v>408</v>
      </c>
      <c r="AJ107" s="394" t="s">
        <v>409</v>
      </c>
    </row>
    <row r="108" spans="1:36" ht="39.75" customHeight="1">
      <c r="A108" s="497"/>
      <c r="B108" s="497"/>
      <c r="C108" s="497"/>
      <c r="D108" s="497"/>
      <c r="E108" s="581"/>
      <c r="F108" s="488"/>
      <c r="G108" s="562"/>
      <c r="H108" s="522"/>
      <c r="I108" s="570"/>
      <c r="J108" s="570"/>
      <c r="K108" s="522"/>
      <c r="L108" s="570"/>
      <c r="M108" s="570"/>
      <c r="N108" s="522"/>
      <c r="O108" s="570"/>
      <c r="P108" s="570"/>
      <c r="Q108" s="522"/>
      <c r="R108" s="570"/>
      <c r="S108" s="570"/>
      <c r="T108" s="570"/>
      <c r="U108" s="570"/>
      <c r="V108" s="570"/>
      <c r="W108" s="570"/>
      <c r="X108" s="570"/>
      <c r="Y108" s="586"/>
      <c r="Z108" s="522"/>
      <c r="AA108" s="522"/>
      <c r="AB108" s="522"/>
      <c r="AC108" s="520"/>
      <c r="AD108" s="520"/>
      <c r="AE108" s="519"/>
      <c r="AF108" s="519"/>
      <c r="AG108" s="391" t="s">
        <v>410</v>
      </c>
      <c r="AH108" s="392" t="s">
        <v>411</v>
      </c>
      <c r="AI108" s="392" t="s">
        <v>412</v>
      </c>
      <c r="AJ108" s="392" t="s">
        <v>120</v>
      </c>
    </row>
    <row r="109" spans="1:36" ht="39.75" customHeight="1">
      <c r="A109" s="497"/>
      <c r="B109" s="497"/>
      <c r="C109" s="497"/>
      <c r="D109" s="497"/>
      <c r="E109" s="578"/>
      <c r="F109" s="489"/>
      <c r="G109" s="563"/>
      <c r="H109" s="523"/>
      <c r="I109" s="568"/>
      <c r="J109" s="568"/>
      <c r="K109" s="523"/>
      <c r="L109" s="568"/>
      <c r="M109" s="568"/>
      <c r="N109" s="523"/>
      <c r="O109" s="568"/>
      <c r="P109" s="568"/>
      <c r="Q109" s="523"/>
      <c r="R109" s="568"/>
      <c r="S109" s="568"/>
      <c r="T109" s="568"/>
      <c r="U109" s="568"/>
      <c r="V109" s="568"/>
      <c r="W109" s="568"/>
      <c r="X109" s="568"/>
      <c r="Y109" s="585"/>
      <c r="Z109" s="523"/>
      <c r="AA109" s="523"/>
      <c r="AB109" s="523"/>
      <c r="AC109" s="520"/>
      <c r="AD109" s="520"/>
      <c r="AE109" s="519"/>
      <c r="AF109" s="519"/>
      <c r="AG109" s="391" t="s">
        <v>413</v>
      </c>
      <c r="AH109" s="396" t="s">
        <v>414</v>
      </c>
      <c r="AI109" s="396" t="s">
        <v>415</v>
      </c>
      <c r="AJ109" s="396" t="s">
        <v>120</v>
      </c>
    </row>
    <row r="110" spans="1:36" ht="39.75" customHeight="1">
      <c r="A110" s="497"/>
      <c r="B110" s="497"/>
      <c r="C110" s="497" t="str">
        <f>PROGR_PROYEC_PONDE!E18</f>
        <v>Proyecto 13. Aportes para la evaluación y financiación de proyectos de inversión para descontaminación hídrica.</v>
      </c>
      <c r="D110" s="487"/>
      <c r="E110" s="294" t="s">
        <v>416</v>
      </c>
      <c r="F110" s="207" t="s">
        <v>111</v>
      </c>
      <c r="G110" s="295" t="s">
        <v>417</v>
      </c>
      <c r="H110" s="216">
        <v>2</v>
      </c>
      <c r="I110" s="215"/>
      <c r="J110" s="215"/>
      <c r="K110" s="216">
        <v>3</v>
      </c>
      <c r="L110" s="215"/>
      <c r="M110" s="215"/>
      <c r="N110" s="216">
        <v>2</v>
      </c>
      <c r="O110" s="215"/>
      <c r="P110" s="215"/>
      <c r="Q110" s="216">
        <v>1</v>
      </c>
      <c r="R110" s="215"/>
      <c r="S110" s="215"/>
      <c r="T110" s="215">
        <f t="shared" si="6"/>
        <v>8</v>
      </c>
      <c r="U110" s="28"/>
      <c r="V110" s="20"/>
      <c r="W110" s="20"/>
      <c r="X110" s="21"/>
      <c r="Y110" s="398"/>
      <c r="Z110" s="540" t="s">
        <v>382</v>
      </c>
      <c r="AA110" s="521" t="s">
        <v>383</v>
      </c>
      <c r="AB110" s="521" t="s">
        <v>384</v>
      </c>
      <c r="AC110" s="519" t="s">
        <v>182</v>
      </c>
      <c r="AD110" s="519" t="s">
        <v>226</v>
      </c>
      <c r="AE110" s="519" t="s">
        <v>317</v>
      </c>
      <c r="AF110" s="519" t="s">
        <v>318</v>
      </c>
      <c r="AG110" s="571" t="s">
        <v>418</v>
      </c>
      <c r="AH110" s="559" t="s">
        <v>419</v>
      </c>
      <c r="AI110" s="559" t="s">
        <v>420</v>
      </c>
      <c r="AJ110" s="559" t="s">
        <v>120</v>
      </c>
    </row>
    <row r="111" spans="1:36" ht="39.75" customHeight="1">
      <c r="A111" s="497"/>
      <c r="B111" s="497"/>
      <c r="C111" s="497"/>
      <c r="D111" s="488"/>
      <c r="E111" s="577" t="s">
        <v>421</v>
      </c>
      <c r="F111" s="487" t="s">
        <v>111</v>
      </c>
      <c r="G111" s="561" t="s">
        <v>422</v>
      </c>
      <c r="H111" s="521">
        <v>2</v>
      </c>
      <c r="I111" s="567"/>
      <c r="J111" s="567"/>
      <c r="K111" s="521">
        <v>3</v>
      </c>
      <c r="L111" s="567"/>
      <c r="M111" s="567"/>
      <c r="N111" s="521">
        <v>2</v>
      </c>
      <c r="O111" s="567"/>
      <c r="P111" s="567"/>
      <c r="Q111" s="521">
        <v>1</v>
      </c>
      <c r="R111" s="567"/>
      <c r="S111" s="567"/>
      <c r="T111" s="567">
        <f>H111+K111+N111+Q111</f>
        <v>8</v>
      </c>
      <c r="U111" s="567"/>
      <c r="V111" s="567"/>
      <c r="W111" s="567"/>
      <c r="X111" s="567"/>
      <c r="Y111" s="584"/>
      <c r="Z111" s="541"/>
      <c r="AA111" s="522"/>
      <c r="AB111" s="522"/>
      <c r="AC111" s="519"/>
      <c r="AD111" s="519"/>
      <c r="AE111" s="519"/>
      <c r="AF111" s="519"/>
      <c r="AG111" s="572"/>
      <c r="AH111" s="560"/>
      <c r="AI111" s="560"/>
      <c r="AJ111" s="560"/>
    </row>
    <row r="112" spans="1:36" ht="39.75" customHeight="1">
      <c r="A112" s="497"/>
      <c r="B112" s="497"/>
      <c r="C112" s="497"/>
      <c r="D112" s="489"/>
      <c r="E112" s="578"/>
      <c r="F112" s="489"/>
      <c r="G112" s="563"/>
      <c r="H112" s="523"/>
      <c r="I112" s="568"/>
      <c r="J112" s="568"/>
      <c r="K112" s="523"/>
      <c r="L112" s="568"/>
      <c r="M112" s="568"/>
      <c r="N112" s="523"/>
      <c r="O112" s="568"/>
      <c r="P112" s="568"/>
      <c r="Q112" s="523"/>
      <c r="R112" s="568"/>
      <c r="S112" s="568"/>
      <c r="T112" s="568"/>
      <c r="U112" s="568"/>
      <c r="V112" s="568"/>
      <c r="W112" s="568"/>
      <c r="X112" s="568"/>
      <c r="Y112" s="585"/>
      <c r="Z112" s="542"/>
      <c r="AA112" s="523"/>
      <c r="AB112" s="523"/>
      <c r="AC112" s="519"/>
      <c r="AD112" s="519"/>
      <c r="AE112" s="519"/>
      <c r="AF112" s="519"/>
      <c r="AG112" s="391" t="s">
        <v>423</v>
      </c>
      <c r="AH112" s="396" t="s">
        <v>424</v>
      </c>
      <c r="AI112" s="396" t="s">
        <v>425</v>
      </c>
      <c r="AJ112" s="396" t="s">
        <v>120</v>
      </c>
    </row>
    <row r="113" spans="1:36" ht="39.75" customHeight="1">
      <c r="A113" s="497"/>
      <c r="B113" s="487" t="str">
        <f>PROGR_PROYEC_PONDE!C19</f>
        <v>PROGRAMA 4. GESTIÓN DEL RIESGO DE DESASTRES Y DEL CAMBIO CLIMÁTICO EN EL DEPARTAMENTO DEL QUINDÍO.</v>
      </c>
      <c r="C113" s="487" t="str">
        <f>PROGR_PROYEC_PONDE!E19</f>
        <v>Proyecto 14. Divulgación del conocimiento del riesgo de desastres en el departamento del Quindío.</v>
      </c>
      <c r="D113" s="487"/>
      <c r="E113" s="337" t="s">
        <v>426</v>
      </c>
      <c r="F113" s="333" t="s">
        <v>218</v>
      </c>
      <c r="G113" s="338" t="s">
        <v>315</v>
      </c>
      <c r="H113" s="216">
        <v>1</v>
      </c>
      <c r="I113" s="215"/>
      <c r="J113" s="215"/>
      <c r="K113" s="216">
        <v>1</v>
      </c>
      <c r="L113" s="215"/>
      <c r="M113" s="215"/>
      <c r="N113" s="216">
        <v>1</v>
      </c>
      <c r="O113" s="215"/>
      <c r="P113" s="215"/>
      <c r="Q113" s="216">
        <v>1</v>
      </c>
      <c r="R113" s="215"/>
      <c r="S113" s="215"/>
      <c r="T113" s="215">
        <f t="shared" si="6"/>
        <v>4</v>
      </c>
      <c r="U113" s="28"/>
      <c r="V113" s="20"/>
      <c r="W113" s="20"/>
      <c r="X113" s="21"/>
      <c r="Y113" s="398"/>
      <c r="Z113" s="521" t="s">
        <v>427</v>
      </c>
      <c r="AA113" s="521" t="s">
        <v>428</v>
      </c>
      <c r="AB113" s="521" t="s">
        <v>429</v>
      </c>
      <c r="AC113" s="519"/>
      <c r="AD113" s="519"/>
      <c r="AE113" s="519" t="s">
        <v>317</v>
      </c>
      <c r="AF113" s="519" t="s">
        <v>318</v>
      </c>
      <c r="AG113" s="216"/>
      <c r="AH113" s="216"/>
      <c r="AI113" s="216"/>
      <c r="AJ113" s="23"/>
    </row>
    <row r="114" spans="1:36" ht="39.75" customHeight="1">
      <c r="A114" s="497"/>
      <c r="B114" s="488"/>
      <c r="C114" s="488"/>
      <c r="D114" s="488"/>
      <c r="E114" s="577" t="s">
        <v>430</v>
      </c>
      <c r="F114" s="487" t="s">
        <v>111</v>
      </c>
      <c r="G114" s="561" t="s">
        <v>431</v>
      </c>
      <c r="H114" s="521">
        <v>12</v>
      </c>
      <c r="I114" s="567"/>
      <c r="J114" s="567"/>
      <c r="K114" s="521">
        <v>12</v>
      </c>
      <c r="L114" s="567"/>
      <c r="M114" s="567"/>
      <c r="N114" s="521">
        <v>12</v>
      </c>
      <c r="O114" s="567"/>
      <c r="P114" s="567"/>
      <c r="Q114" s="521">
        <v>12</v>
      </c>
      <c r="R114" s="567"/>
      <c r="S114" s="567"/>
      <c r="T114" s="567">
        <f>H114+K114+N114+Q114</f>
        <v>48</v>
      </c>
      <c r="U114" s="567"/>
      <c r="V114" s="567"/>
      <c r="W114" s="567"/>
      <c r="X114" s="567"/>
      <c r="Y114" s="584" t="s">
        <v>432</v>
      </c>
      <c r="Z114" s="522"/>
      <c r="AA114" s="522"/>
      <c r="AB114" s="522"/>
      <c r="AC114" s="519"/>
      <c r="AD114" s="519"/>
      <c r="AE114" s="519"/>
      <c r="AF114" s="519"/>
      <c r="AG114" s="391" t="s">
        <v>433</v>
      </c>
      <c r="AH114" s="392" t="s">
        <v>399</v>
      </c>
      <c r="AI114" s="392" t="s">
        <v>434</v>
      </c>
      <c r="AJ114" s="392" t="s">
        <v>120</v>
      </c>
    </row>
    <row r="115" spans="1:36" ht="39.75" customHeight="1">
      <c r="A115" s="497"/>
      <c r="B115" s="488"/>
      <c r="C115" s="488"/>
      <c r="D115" s="488"/>
      <c r="E115" s="578"/>
      <c r="F115" s="489"/>
      <c r="G115" s="563"/>
      <c r="H115" s="523"/>
      <c r="I115" s="568"/>
      <c r="J115" s="568"/>
      <c r="K115" s="523"/>
      <c r="L115" s="568"/>
      <c r="M115" s="568"/>
      <c r="N115" s="523"/>
      <c r="O115" s="568"/>
      <c r="P115" s="568"/>
      <c r="Q115" s="523"/>
      <c r="R115" s="568"/>
      <c r="S115" s="568"/>
      <c r="T115" s="568"/>
      <c r="U115" s="568"/>
      <c r="V115" s="568"/>
      <c r="W115" s="568"/>
      <c r="X115" s="568"/>
      <c r="Y115" s="585"/>
      <c r="Z115" s="522"/>
      <c r="AA115" s="522"/>
      <c r="AB115" s="522"/>
      <c r="AC115" s="519"/>
      <c r="AD115" s="519"/>
      <c r="AE115" s="519"/>
      <c r="AF115" s="519"/>
      <c r="AG115" s="391" t="s">
        <v>435</v>
      </c>
      <c r="AH115" s="396" t="s">
        <v>436</v>
      </c>
      <c r="AI115" s="396" t="s">
        <v>437</v>
      </c>
      <c r="AJ115" s="396" t="s">
        <v>109</v>
      </c>
    </row>
    <row r="116" spans="1:36" ht="39.75" customHeight="1">
      <c r="A116" s="497"/>
      <c r="B116" s="488"/>
      <c r="C116" s="489"/>
      <c r="D116" s="489"/>
      <c r="E116" s="294" t="s">
        <v>438</v>
      </c>
      <c r="F116" s="207" t="s">
        <v>439</v>
      </c>
      <c r="G116" s="295" t="s">
        <v>440</v>
      </c>
      <c r="H116" s="216">
        <v>1</v>
      </c>
      <c r="I116" s="215"/>
      <c r="J116" s="215"/>
      <c r="K116" s="216">
        <v>3</v>
      </c>
      <c r="L116" s="215"/>
      <c r="M116" s="215"/>
      <c r="N116" s="216">
        <v>4</v>
      </c>
      <c r="O116" s="215"/>
      <c r="P116" s="215"/>
      <c r="Q116" s="216">
        <v>4</v>
      </c>
      <c r="R116" s="215"/>
      <c r="S116" s="215"/>
      <c r="T116" s="215">
        <f t="shared" si="6"/>
        <v>12</v>
      </c>
      <c r="U116" s="28"/>
      <c r="V116" s="20"/>
      <c r="W116" s="20"/>
      <c r="X116" s="21"/>
      <c r="Y116" s="398" t="s">
        <v>432</v>
      </c>
      <c r="Z116" s="523"/>
      <c r="AA116" s="523"/>
      <c r="AB116" s="523"/>
      <c r="AC116" s="519"/>
      <c r="AD116" s="519"/>
      <c r="AE116" s="519"/>
      <c r="AF116" s="519"/>
      <c r="AG116" s="216"/>
      <c r="AH116" s="216"/>
      <c r="AI116" s="216"/>
      <c r="AJ116" s="23"/>
    </row>
    <row r="117" spans="1:36" ht="39.75" customHeight="1">
      <c r="A117" s="497"/>
      <c r="B117" s="488"/>
      <c r="C117" s="487" t="str">
        <f>PROGR_PROYEC_PONDE!E20</f>
        <v>Proyecto 15. Implementación de la reducción del riesgo y manejo de desastres en el departamento del Quindío.</v>
      </c>
      <c r="D117" s="487"/>
      <c r="E117" s="577" t="s">
        <v>441</v>
      </c>
      <c r="F117" s="487" t="s">
        <v>77</v>
      </c>
      <c r="G117" s="561" t="s">
        <v>442</v>
      </c>
      <c r="H117" s="573">
        <v>0.25</v>
      </c>
      <c r="I117" s="567"/>
      <c r="J117" s="567"/>
      <c r="K117" s="573">
        <v>0.25</v>
      </c>
      <c r="L117" s="567"/>
      <c r="M117" s="567"/>
      <c r="N117" s="573">
        <v>0.25</v>
      </c>
      <c r="O117" s="567"/>
      <c r="P117" s="567"/>
      <c r="Q117" s="573">
        <v>0.25</v>
      </c>
      <c r="R117" s="567"/>
      <c r="S117" s="567"/>
      <c r="T117" s="575">
        <f t="shared" si="6"/>
        <v>1</v>
      </c>
      <c r="U117" s="567"/>
      <c r="V117" s="567"/>
      <c r="W117" s="567"/>
      <c r="X117" s="567"/>
      <c r="Y117" s="584"/>
      <c r="Z117" s="519" t="s">
        <v>427</v>
      </c>
      <c r="AA117" s="521" t="s">
        <v>443</v>
      </c>
      <c r="AB117" s="521" t="s">
        <v>444</v>
      </c>
      <c r="AC117" s="540" t="s">
        <v>104</v>
      </c>
      <c r="AD117" s="540" t="s">
        <v>96</v>
      </c>
      <c r="AE117" s="521" t="s">
        <v>209</v>
      </c>
      <c r="AF117" s="521" t="s">
        <v>210</v>
      </c>
      <c r="AG117" s="391" t="s">
        <v>445</v>
      </c>
      <c r="AH117" s="396" t="s">
        <v>446</v>
      </c>
      <c r="AI117" s="392" t="s">
        <v>437</v>
      </c>
      <c r="AJ117" s="396" t="s">
        <v>120</v>
      </c>
    </row>
    <row r="118" spans="1:36" ht="39.75" customHeight="1">
      <c r="A118" s="497"/>
      <c r="B118" s="488"/>
      <c r="C118" s="488"/>
      <c r="D118" s="488"/>
      <c r="E118" s="578"/>
      <c r="F118" s="489"/>
      <c r="G118" s="563"/>
      <c r="H118" s="574"/>
      <c r="I118" s="568"/>
      <c r="J118" s="568"/>
      <c r="K118" s="574"/>
      <c r="L118" s="568"/>
      <c r="M118" s="568"/>
      <c r="N118" s="574"/>
      <c r="O118" s="568"/>
      <c r="P118" s="568"/>
      <c r="Q118" s="574"/>
      <c r="R118" s="568"/>
      <c r="S118" s="568"/>
      <c r="T118" s="576"/>
      <c r="U118" s="568"/>
      <c r="V118" s="568"/>
      <c r="W118" s="568"/>
      <c r="X118" s="568"/>
      <c r="Y118" s="585"/>
      <c r="Z118" s="519"/>
      <c r="AA118" s="523"/>
      <c r="AB118" s="523"/>
      <c r="AC118" s="541"/>
      <c r="AD118" s="541"/>
      <c r="AE118" s="522"/>
      <c r="AF118" s="522"/>
      <c r="AG118" s="391" t="s">
        <v>447</v>
      </c>
      <c r="AH118" s="396" t="s">
        <v>448</v>
      </c>
      <c r="AI118" s="396" t="s">
        <v>449</v>
      </c>
      <c r="AJ118" s="396" t="s">
        <v>120</v>
      </c>
    </row>
    <row r="119" spans="1:36" ht="69" customHeight="1">
      <c r="A119" s="497"/>
      <c r="B119" s="488"/>
      <c r="C119" s="488"/>
      <c r="D119" s="488"/>
      <c r="E119" s="294" t="s">
        <v>450</v>
      </c>
      <c r="F119" s="207" t="s">
        <v>451</v>
      </c>
      <c r="G119" s="295" t="s">
        <v>452</v>
      </c>
      <c r="H119" s="295">
        <v>32</v>
      </c>
      <c r="I119" s="215"/>
      <c r="J119" s="215"/>
      <c r="K119" s="295">
        <v>32</v>
      </c>
      <c r="L119" s="215"/>
      <c r="M119" s="215"/>
      <c r="N119" s="295">
        <v>32</v>
      </c>
      <c r="O119" s="215"/>
      <c r="P119" s="215"/>
      <c r="Q119" s="295">
        <v>0</v>
      </c>
      <c r="R119" s="215"/>
      <c r="S119" s="215"/>
      <c r="T119" s="215">
        <f t="shared" si="6"/>
        <v>96</v>
      </c>
      <c r="U119" s="28"/>
      <c r="V119" s="20"/>
      <c r="W119" s="20"/>
      <c r="X119" s="21"/>
      <c r="Y119" s="398" t="s">
        <v>432</v>
      </c>
      <c r="Z119" s="519"/>
      <c r="AA119" s="519" t="s">
        <v>453</v>
      </c>
      <c r="AB119" s="519" t="s">
        <v>454</v>
      </c>
      <c r="AC119" s="541"/>
      <c r="AD119" s="541"/>
      <c r="AE119" s="522"/>
      <c r="AF119" s="522"/>
      <c r="AG119" s="216"/>
      <c r="AH119" s="216"/>
      <c r="AI119" s="216"/>
      <c r="AJ119" s="23"/>
    </row>
    <row r="120" spans="1:36" ht="39.75" customHeight="1">
      <c r="A120" s="497"/>
      <c r="B120" s="488"/>
      <c r="C120" s="488"/>
      <c r="D120" s="488"/>
      <c r="E120" s="294" t="s">
        <v>455</v>
      </c>
      <c r="F120" s="207" t="s">
        <v>77</v>
      </c>
      <c r="G120" s="295" t="s">
        <v>456</v>
      </c>
      <c r="H120" s="301">
        <v>0.3</v>
      </c>
      <c r="I120" s="215"/>
      <c r="J120" s="215"/>
      <c r="K120" s="301">
        <v>0.3</v>
      </c>
      <c r="L120" s="215"/>
      <c r="M120" s="215"/>
      <c r="N120" s="301">
        <v>0.4</v>
      </c>
      <c r="O120" s="215"/>
      <c r="P120" s="215"/>
      <c r="Q120" s="296">
        <v>0</v>
      </c>
      <c r="R120" s="215"/>
      <c r="S120" s="215"/>
      <c r="T120" s="209">
        <f t="shared" si="6"/>
        <v>1</v>
      </c>
      <c r="U120" s="28"/>
      <c r="V120" s="20"/>
      <c r="W120" s="20"/>
      <c r="X120" s="21"/>
      <c r="Y120" s="398"/>
      <c r="Z120" s="519"/>
      <c r="AA120" s="519"/>
      <c r="AB120" s="519"/>
      <c r="AC120" s="541"/>
      <c r="AD120" s="541"/>
      <c r="AE120" s="522"/>
      <c r="AF120" s="522"/>
      <c r="AG120" s="216"/>
      <c r="AH120" s="216"/>
      <c r="AI120" s="216"/>
      <c r="AJ120" s="23"/>
    </row>
    <row r="121" spans="1:36" ht="39.75" customHeight="1">
      <c r="A121" s="497"/>
      <c r="B121" s="488"/>
      <c r="C121" s="489"/>
      <c r="D121" s="489"/>
      <c r="E121" s="300" t="s">
        <v>457</v>
      </c>
      <c r="F121" s="207" t="s">
        <v>111</v>
      </c>
      <c r="G121" s="298" t="s">
        <v>458</v>
      </c>
      <c r="H121" s="295">
        <v>0</v>
      </c>
      <c r="I121" s="215"/>
      <c r="J121" s="215"/>
      <c r="K121" s="295">
        <v>3</v>
      </c>
      <c r="L121" s="215"/>
      <c r="M121" s="215"/>
      <c r="N121" s="295">
        <v>5</v>
      </c>
      <c r="O121" s="215"/>
      <c r="P121" s="215"/>
      <c r="Q121" s="295">
        <v>0</v>
      </c>
      <c r="R121" s="215"/>
      <c r="S121" s="215"/>
      <c r="T121" s="215">
        <f t="shared" si="6"/>
        <v>8</v>
      </c>
      <c r="U121" s="28"/>
      <c r="V121" s="20"/>
      <c r="W121" s="20"/>
      <c r="X121" s="21"/>
      <c r="Y121" s="398"/>
      <c r="Z121" s="519"/>
      <c r="AA121" s="376" t="s">
        <v>443</v>
      </c>
      <c r="AB121" s="376" t="s">
        <v>444</v>
      </c>
      <c r="AC121" s="542"/>
      <c r="AD121" s="542"/>
      <c r="AE121" s="523"/>
      <c r="AF121" s="523"/>
      <c r="AG121" s="216"/>
      <c r="AH121" s="216"/>
      <c r="AI121" s="216"/>
      <c r="AJ121" s="23"/>
    </row>
    <row r="122" spans="1:36" ht="39.75" customHeight="1">
      <c r="A122" s="497"/>
      <c r="B122" s="488"/>
      <c r="C122" s="487" t="str">
        <f>PROGR_PROYEC_PONDE!E21</f>
        <v>Proyecto 16. Implementación de acciones de mitigación y adaptación al cambio climático en el departamento del Quindío.</v>
      </c>
      <c r="D122" s="487"/>
      <c r="E122" s="300" t="s">
        <v>459</v>
      </c>
      <c r="F122" s="207" t="s">
        <v>111</v>
      </c>
      <c r="G122" s="295" t="s">
        <v>460</v>
      </c>
      <c r="H122" s="216">
        <v>0</v>
      </c>
      <c r="I122" s="215"/>
      <c r="J122" s="215"/>
      <c r="K122" s="216">
        <v>2</v>
      </c>
      <c r="L122" s="215"/>
      <c r="M122" s="215"/>
      <c r="N122" s="216">
        <v>3</v>
      </c>
      <c r="O122" s="215"/>
      <c r="P122" s="215"/>
      <c r="Q122" s="216">
        <v>2</v>
      </c>
      <c r="R122" s="215"/>
      <c r="S122" s="215"/>
      <c r="T122" s="215">
        <f t="shared" si="6"/>
        <v>7</v>
      </c>
      <c r="U122" s="28"/>
      <c r="V122" s="20"/>
      <c r="W122" s="20"/>
      <c r="X122" s="21"/>
      <c r="Y122" s="398"/>
      <c r="Z122" s="521" t="s">
        <v>427</v>
      </c>
      <c r="AA122" s="521" t="s">
        <v>453</v>
      </c>
      <c r="AB122" s="521" t="s">
        <v>461</v>
      </c>
      <c r="AC122" s="520" t="s">
        <v>104</v>
      </c>
      <c r="AD122" s="520" t="s">
        <v>96</v>
      </c>
      <c r="AE122" s="520" t="s">
        <v>209</v>
      </c>
      <c r="AF122" s="520" t="s">
        <v>210</v>
      </c>
      <c r="AG122" s="388"/>
      <c r="AH122" s="388"/>
      <c r="AI122" s="388"/>
      <c r="AJ122" s="23"/>
    </row>
    <row r="123" spans="1:36" ht="39" customHeight="1">
      <c r="A123" s="497"/>
      <c r="B123" s="488"/>
      <c r="C123" s="488"/>
      <c r="D123" s="488"/>
      <c r="E123" s="300" t="s">
        <v>462</v>
      </c>
      <c r="F123" s="207" t="s">
        <v>451</v>
      </c>
      <c r="G123" s="295" t="s">
        <v>463</v>
      </c>
      <c r="H123" s="216">
        <v>1</v>
      </c>
      <c r="I123" s="215"/>
      <c r="J123" s="215"/>
      <c r="K123" s="216">
        <v>1</v>
      </c>
      <c r="L123" s="215"/>
      <c r="M123" s="215"/>
      <c r="N123" s="216">
        <v>1</v>
      </c>
      <c r="O123" s="215"/>
      <c r="P123" s="215"/>
      <c r="Q123" s="216">
        <v>1</v>
      </c>
      <c r="R123" s="215"/>
      <c r="S123" s="215"/>
      <c r="T123" s="215">
        <f t="shared" si="6"/>
        <v>4</v>
      </c>
      <c r="U123" s="28"/>
      <c r="V123" s="20"/>
      <c r="W123" s="20"/>
      <c r="X123" s="21"/>
      <c r="Y123" s="398"/>
      <c r="Z123" s="522"/>
      <c r="AA123" s="522"/>
      <c r="AB123" s="522"/>
      <c r="AC123" s="520"/>
      <c r="AD123" s="520"/>
      <c r="AE123" s="520"/>
      <c r="AF123" s="520"/>
      <c r="AG123" s="391" t="s">
        <v>464</v>
      </c>
      <c r="AH123" s="394" t="s">
        <v>465</v>
      </c>
      <c r="AI123" s="394" t="s">
        <v>437</v>
      </c>
      <c r="AJ123" s="394" t="s">
        <v>109</v>
      </c>
    </row>
    <row r="124" spans="1:36" ht="39.75" customHeight="1">
      <c r="A124" s="497"/>
      <c r="B124" s="488"/>
      <c r="C124" s="488"/>
      <c r="D124" s="488"/>
      <c r="E124" s="294" t="s">
        <v>466</v>
      </c>
      <c r="F124" s="207" t="s">
        <v>111</v>
      </c>
      <c r="G124" s="295" t="s">
        <v>467</v>
      </c>
      <c r="H124" s="216">
        <v>15</v>
      </c>
      <c r="I124" s="215"/>
      <c r="J124" s="215"/>
      <c r="K124" s="216">
        <v>15</v>
      </c>
      <c r="L124" s="215"/>
      <c r="M124" s="215"/>
      <c r="N124" s="216">
        <v>15</v>
      </c>
      <c r="O124" s="215"/>
      <c r="P124" s="215"/>
      <c r="Q124" s="216">
        <v>15</v>
      </c>
      <c r="R124" s="215"/>
      <c r="S124" s="215"/>
      <c r="T124" s="215">
        <f t="shared" si="6"/>
        <v>60</v>
      </c>
      <c r="U124" s="28"/>
      <c r="V124" s="20"/>
      <c r="W124" s="20"/>
      <c r="X124" s="21"/>
      <c r="Y124" s="398"/>
      <c r="Z124" s="522"/>
      <c r="AA124" s="522"/>
      <c r="AB124" s="523"/>
      <c r="AC124" s="520"/>
      <c r="AD124" s="520"/>
      <c r="AE124" s="520"/>
      <c r="AF124" s="520"/>
      <c r="AG124" s="388"/>
      <c r="AH124" s="388"/>
      <c r="AI124" s="388"/>
      <c r="AJ124" s="23"/>
    </row>
    <row r="125" spans="1:36" ht="57" customHeight="1">
      <c r="A125" s="497"/>
      <c r="B125" s="489"/>
      <c r="C125" s="489"/>
      <c r="D125" s="489"/>
      <c r="E125" s="300" t="s">
        <v>468</v>
      </c>
      <c r="F125" s="207" t="s">
        <v>451</v>
      </c>
      <c r="G125" s="295" t="s">
        <v>463</v>
      </c>
      <c r="H125" s="216">
        <v>1</v>
      </c>
      <c r="I125" s="215"/>
      <c r="J125" s="215"/>
      <c r="K125" s="216">
        <v>1</v>
      </c>
      <c r="L125" s="215"/>
      <c r="M125" s="215"/>
      <c r="N125" s="216">
        <v>1</v>
      </c>
      <c r="O125" s="215"/>
      <c r="P125" s="215"/>
      <c r="Q125" s="216">
        <v>1</v>
      </c>
      <c r="R125" s="215"/>
      <c r="S125" s="215"/>
      <c r="T125" s="215">
        <f t="shared" si="6"/>
        <v>4</v>
      </c>
      <c r="U125" s="28"/>
      <c r="V125" s="20"/>
      <c r="W125" s="20"/>
      <c r="X125" s="21"/>
      <c r="Y125" s="398"/>
      <c r="Z125" s="523"/>
      <c r="AA125" s="523"/>
      <c r="AB125" s="376" t="s">
        <v>469</v>
      </c>
      <c r="AC125" s="520"/>
      <c r="AD125" s="520"/>
      <c r="AE125" s="520"/>
      <c r="AF125" s="520"/>
      <c r="AG125" s="388"/>
      <c r="AH125" s="388"/>
      <c r="AI125" s="388"/>
      <c r="AJ125" s="23"/>
    </row>
    <row r="126" spans="1:36" ht="52.5" customHeight="1">
      <c r="A126" s="497"/>
      <c r="B126" s="497" t="str">
        <f>PROGR_PROYEC_PONDE!C22</f>
        <v>PROGRAMA 5. EDUCACIÓN Y GOBERNANZA PARA LA CULTURA AMBIENTAL.</v>
      </c>
      <c r="C126" s="497" t="str">
        <f>PROGR_PROYEC_PONDE!E22</f>
        <v>Proyecto 17. Implementación de acciones de educación ambiental formal, para el trabajo y el desarrollo humano e informal en el departamento del Quindío.</v>
      </c>
      <c r="D126" s="496"/>
      <c r="E126" s="294" t="s">
        <v>470</v>
      </c>
      <c r="F126" s="207" t="s">
        <v>111</v>
      </c>
      <c r="G126" s="298" t="s">
        <v>471</v>
      </c>
      <c r="H126" s="302">
        <v>1</v>
      </c>
      <c r="I126" s="215"/>
      <c r="J126" s="215"/>
      <c r="K126" s="295">
        <v>2</v>
      </c>
      <c r="L126" s="215"/>
      <c r="M126" s="215"/>
      <c r="N126" s="295">
        <v>2</v>
      </c>
      <c r="O126" s="215"/>
      <c r="P126" s="215"/>
      <c r="Q126" s="295">
        <v>2</v>
      </c>
      <c r="R126" s="215"/>
      <c r="S126" s="215"/>
      <c r="T126" s="215">
        <f t="shared" ref="T126:T133" si="7">H126+K126+N126+Q126</f>
        <v>7</v>
      </c>
      <c r="U126" s="28"/>
      <c r="V126" s="20"/>
      <c r="W126" s="20"/>
      <c r="X126" s="21"/>
      <c r="Y126" s="398"/>
      <c r="Z126" s="543" t="s">
        <v>472</v>
      </c>
      <c r="AA126" s="544" t="s">
        <v>473</v>
      </c>
      <c r="AB126" s="544" t="s">
        <v>474</v>
      </c>
      <c r="AC126" s="520" t="s">
        <v>182</v>
      </c>
      <c r="AD126" s="520" t="s">
        <v>361</v>
      </c>
      <c r="AE126" s="519" t="s">
        <v>317</v>
      </c>
      <c r="AF126" s="519" t="s">
        <v>475</v>
      </c>
      <c r="AG126" s="216"/>
      <c r="AH126" s="216"/>
      <c r="AI126" s="216"/>
      <c r="AJ126" s="23"/>
    </row>
    <row r="127" spans="1:36" ht="39.75" customHeight="1">
      <c r="A127" s="497"/>
      <c r="B127" s="497"/>
      <c r="C127" s="497"/>
      <c r="D127" s="496"/>
      <c r="E127" s="294" t="s">
        <v>476</v>
      </c>
      <c r="F127" s="207" t="s">
        <v>111</v>
      </c>
      <c r="G127" s="295" t="s">
        <v>477</v>
      </c>
      <c r="H127" s="302">
        <v>1</v>
      </c>
      <c r="I127" s="215"/>
      <c r="J127" s="215"/>
      <c r="K127" s="295">
        <v>12</v>
      </c>
      <c r="L127" s="215"/>
      <c r="M127" s="215"/>
      <c r="N127" s="295">
        <v>12</v>
      </c>
      <c r="O127" s="215"/>
      <c r="P127" s="215"/>
      <c r="Q127" s="295">
        <v>12</v>
      </c>
      <c r="R127" s="215"/>
      <c r="S127" s="215"/>
      <c r="T127" s="215">
        <f t="shared" si="7"/>
        <v>37</v>
      </c>
      <c r="U127" s="28"/>
      <c r="V127" s="20"/>
      <c r="W127" s="20"/>
      <c r="X127" s="21"/>
      <c r="Y127" s="398"/>
      <c r="Z127" s="543"/>
      <c r="AA127" s="544"/>
      <c r="AB127" s="544"/>
      <c r="AC127" s="520"/>
      <c r="AD127" s="520"/>
      <c r="AE127" s="519"/>
      <c r="AF127" s="519"/>
      <c r="AG127" s="216"/>
      <c r="AH127" s="216"/>
      <c r="AI127" s="216"/>
      <c r="AJ127" s="23"/>
    </row>
    <row r="128" spans="1:36" ht="39.75" customHeight="1">
      <c r="A128" s="497"/>
      <c r="B128" s="497"/>
      <c r="C128" s="497"/>
      <c r="D128" s="496"/>
      <c r="E128" s="294" t="s">
        <v>478</v>
      </c>
      <c r="F128" s="207" t="s">
        <v>77</v>
      </c>
      <c r="G128" s="298" t="s">
        <v>479</v>
      </c>
      <c r="H128" s="303">
        <v>0.25</v>
      </c>
      <c r="I128" s="215"/>
      <c r="J128" s="215"/>
      <c r="K128" s="299">
        <v>0.25</v>
      </c>
      <c r="L128" s="215"/>
      <c r="M128" s="215"/>
      <c r="N128" s="299">
        <v>0.25</v>
      </c>
      <c r="O128" s="215"/>
      <c r="P128" s="215"/>
      <c r="Q128" s="299">
        <v>0.25</v>
      </c>
      <c r="R128" s="215"/>
      <c r="S128" s="215"/>
      <c r="T128" s="209">
        <f t="shared" si="7"/>
        <v>1</v>
      </c>
      <c r="U128" s="28"/>
      <c r="V128" s="20"/>
      <c r="W128" s="20"/>
      <c r="X128" s="21"/>
      <c r="Y128" s="398"/>
      <c r="Z128" s="543"/>
      <c r="AA128" s="544"/>
      <c r="AB128" s="544"/>
      <c r="AC128" s="520"/>
      <c r="AD128" s="520"/>
      <c r="AE128" s="519"/>
      <c r="AF128" s="519"/>
      <c r="AG128" s="216"/>
      <c r="AH128" s="216"/>
      <c r="AI128" s="216"/>
      <c r="AJ128" s="23"/>
    </row>
    <row r="129" spans="1:36" ht="39.75" customHeight="1">
      <c r="A129" s="497"/>
      <c r="B129" s="497"/>
      <c r="C129" s="497"/>
      <c r="D129" s="496"/>
      <c r="E129" s="294" t="s">
        <v>480</v>
      </c>
      <c r="F129" s="207" t="s">
        <v>111</v>
      </c>
      <c r="G129" s="298" t="s">
        <v>481</v>
      </c>
      <c r="H129" s="303">
        <v>0.25</v>
      </c>
      <c r="I129" s="215"/>
      <c r="J129" s="215"/>
      <c r="K129" s="299">
        <v>0.25</v>
      </c>
      <c r="L129" s="215"/>
      <c r="M129" s="215"/>
      <c r="N129" s="299">
        <v>0.25</v>
      </c>
      <c r="O129" s="215"/>
      <c r="P129" s="215"/>
      <c r="Q129" s="299">
        <v>0.25</v>
      </c>
      <c r="R129" s="215"/>
      <c r="S129" s="215"/>
      <c r="T129" s="209">
        <f t="shared" si="7"/>
        <v>1</v>
      </c>
      <c r="U129" s="28"/>
      <c r="V129" s="20"/>
      <c r="W129" s="20"/>
      <c r="X129" s="21"/>
      <c r="Y129" s="398"/>
      <c r="Z129" s="543"/>
      <c r="AA129" s="544"/>
      <c r="AB129" s="544"/>
      <c r="AC129" s="520"/>
      <c r="AD129" s="520"/>
      <c r="AE129" s="519"/>
      <c r="AF129" s="519"/>
      <c r="AG129" s="216"/>
      <c r="AH129" s="216"/>
      <c r="AI129" s="216"/>
      <c r="AJ129" s="23"/>
    </row>
    <row r="130" spans="1:36" ht="57.75" customHeight="1">
      <c r="A130" s="497"/>
      <c r="B130" s="497"/>
      <c r="C130" s="497"/>
      <c r="D130" s="496"/>
      <c r="E130" s="294" t="s">
        <v>482</v>
      </c>
      <c r="F130" s="207" t="s">
        <v>77</v>
      </c>
      <c r="G130" s="295" t="s">
        <v>320</v>
      </c>
      <c r="H130" s="304">
        <v>0.25</v>
      </c>
      <c r="I130" s="215"/>
      <c r="J130" s="215"/>
      <c r="K130" s="296">
        <v>0.25</v>
      </c>
      <c r="L130" s="215"/>
      <c r="M130" s="215"/>
      <c r="N130" s="296">
        <v>0.25</v>
      </c>
      <c r="O130" s="215"/>
      <c r="P130" s="215"/>
      <c r="Q130" s="296">
        <v>0.25</v>
      </c>
      <c r="R130" s="215"/>
      <c r="S130" s="215"/>
      <c r="T130" s="209">
        <f t="shared" si="7"/>
        <v>1</v>
      </c>
      <c r="U130" s="28"/>
      <c r="V130" s="20"/>
      <c r="W130" s="20"/>
      <c r="X130" s="21"/>
      <c r="Y130" s="398"/>
      <c r="Z130" s="543"/>
      <c r="AA130" s="544"/>
      <c r="AB130" s="544"/>
      <c r="AC130" s="520"/>
      <c r="AD130" s="520"/>
      <c r="AE130" s="519"/>
      <c r="AF130" s="519"/>
      <c r="AG130" s="216"/>
      <c r="AH130" s="216"/>
      <c r="AI130" s="216"/>
      <c r="AJ130" s="23"/>
    </row>
    <row r="131" spans="1:36" ht="49.5" customHeight="1">
      <c r="A131" s="497"/>
      <c r="B131" s="497"/>
      <c r="C131" s="497"/>
      <c r="D131" s="496"/>
      <c r="E131" s="294" t="s">
        <v>483</v>
      </c>
      <c r="F131" s="207" t="s">
        <v>77</v>
      </c>
      <c r="G131" s="295" t="s">
        <v>320</v>
      </c>
      <c r="H131" s="304">
        <v>0.25</v>
      </c>
      <c r="I131" s="215"/>
      <c r="J131" s="215"/>
      <c r="K131" s="296">
        <v>0.25</v>
      </c>
      <c r="L131" s="215"/>
      <c r="M131" s="215"/>
      <c r="N131" s="296">
        <v>0.25</v>
      </c>
      <c r="O131" s="215"/>
      <c r="P131" s="215"/>
      <c r="Q131" s="296">
        <v>0.25</v>
      </c>
      <c r="R131" s="215"/>
      <c r="S131" s="215"/>
      <c r="T131" s="209">
        <f t="shared" si="7"/>
        <v>1</v>
      </c>
      <c r="U131" s="28"/>
      <c r="V131" s="20"/>
      <c r="W131" s="20"/>
      <c r="X131" s="21"/>
      <c r="Y131" s="398"/>
      <c r="Z131" s="543"/>
      <c r="AA131" s="544"/>
      <c r="AB131" s="544"/>
      <c r="AC131" s="520"/>
      <c r="AD131" s="520"/>
      <c r="AE131" s="519"/>
      <c r="AF131" s="519"/>
      <c r="AG131" s="216"/>
      <c r="AH131" s="216"/>
      <c r="AI131" s="216"/>
      <c r="AJ131" s="23"/>
    </row>
    <row r="132" spans="1:36" ht="65.25" customHeight="1">
      <c r="A132" s="497"/>
      <c r="B132" s="497"/>
      <c r="C132" s="497"/>
      <c r="D132" s="496"/>
      <c r="E132" s="294" t="s">
        <v>484</v>
      </c>
      <c r="F132" s="207" t="s">
        <v>77</v>
      </c>
      <c r="G132" s="295" t="s">
        <v>485</v>
      </c>
      <c r="H132" s="304">
        <v>0.25</v>
      </c>
      <c r="I132" s="215"/>
      <c r="J132" s="215"/>
      <c r="K132" s="296">
        <v>0.25</v>
      </c>
      <c r="L132" s="215"/>
      <c r="M132" s="215"/>
      <c r="N132" s="296">
        <v>0.25</v>
      </c>
      <c r="O132" s="215"/>
      <c r="P132" s="215"/>
      <c r="Q132" s="296">
        <v>0.25</v>
      </c>
      <c r="R132" s="215"/>
      <c r="S132" s="215"/>
      <c r="T132" s="209">
        <f t="shared" si="7"/>
        <v>1</v>
      </c>
      <c r="U132" s="28"/>
      <c r="V132" s="20"/>
      <c r="W132" s="20"/>
      <c r="X132" s="21"/>
      <c r="Y132" s="398"/>
      <c r="Z132" s="543"/>
      <c r="AA132" s="544"/>
      <c r="AB132" s="544"/>
      <c r="AC132" s="520"/>
      <c r="AD132" s="520"/>
      <c r="AE132" s="519"/>
      <c r="AF132" s="519"/>
      <c r="AG132" s="216"/>
      <c r="AH132" s="216"/>
      <c r="AI132" s="216"/>
      <c r="AJ132" s="23"/>
    </row>
    <row r="133" spans="1:36" ht="52.5" customHeight="1">
      <c r="A133" s="497"/>
      <c r="B133" s="497"/>
      <c r="C133" s="497"/>
      <c r="D133" s="496"/>
      <c r="E133" s="294" t="s">
        <v>486</v>
      </c>
      <c r="F133" s="207" t="s">
        <v>77</v>
      </c>
      <c r="G133" s="295" t="s">
        <v>485</v>
      </c>
      <c r="H133" s="304">
        <v>0.25</v>
      </c>
      <c r="I133" s="215"/>
      <c r="J133" s="215"/>
      <c r="K133" s="296">
        <v>0.25</v>
      </c>
      <c r="L133" s="215"/>
      <c r="M133" s="215"/>
      <c r="N133" s="296">
        <v>0.25</v>
      </c>
      <c r="O133" s="215"/>
      <c r="P133" s="215"/>
      <c r="Q133" s="296">
        <v>0.25</v>
      </c>
      <c r="R133" s="215"/>
      <c r="S133" s="215"/>
      <c r="T133" s="209">
        <f t="shared" si="7"/>
        <v>1</v>
      </c>
      <c r="U133" s="28"/>
      <c r="V133" s="20"/>
      <c r="W133" s="20"/>
      <c r="X133" s="21"/>
      <c r="Y133" s="398"/>
      <c r="Z133" s="543"/>
      <c r="AA133" s="544"/>
      <c r="AB133" s="544"/>
      <c r="AC133" s="520"/>
      <c r="AD133" s="520"/>
      <c r="AE133" s="519"/>
      <c r="AF133" s="519"/>
      <c r="AG133" s="216"/>
      <c r="AH133" s="216"/>
      <c r="AI133" s="216"/>
      <c r="AJ133" s="23"/>
    </row>
    <row r="134" spans="1:36" ht="61.5" customHeight="1">
      <c r="A134" s="497"/>
      <c r="B134" s="497"/>
      <c r="C134" s="497" t="str">
        <f>PROGR_PROYEC_PONDE!E23</f>
        <v xml:space="preserve">Proyecto 18. Implementación de la promoción y apoyo a espacios de participación para la gobernanza ambiental en el departamento del Quindío.  </v>
      </c>
      <c r="D134" s="496"/>
      <c r="E134" s="294" t="s">
        <v>487</v>
      </c>
      <c r="F134" s="207" t="s">
        <v>164</v>
      </c>
      <c r="G134" s="295" t="s">
        <v>488</v>
      </c>
      <c r="H134" s="220">
        <v>1</v>
      </c>
      <c r="I134" s="215"/>
      <c r="J134" s="215"/>
      <c r="K134" s="219">
        <v>1</v>
      </c>
      <c r="L134" s="215"/>
      <c r="M134" s="215"/>
      <c r="N134" s="219">
        <v>1</v>
      </c>
      <c r="O134" s="215"/>
      <c r="P134" s="215"/>
      <c r="Q134" s="219">
        <v>1</v>
      </c>
      <c r="R134" s="215"/>
      <c r="S134" s="215"/>
      <c r="T134" s="215">
        <f t="shared" ref="T134:T159" si="8">H134+K134+N134+Q134</f>
        <v>4</v>
      </c>
      <c r="U134" s="28"/>
      <c r="V134" s="20"/>
      <c r="W134" s="20"/>
      <c r="X134" s="21"/>
      <c r="Y134" s="398"/>
      <c r="Z134" s="543" t="s">
        <v>472</v>
      </c>
      <c r="AA134" s="544" t="s">
        <v>473</v>
      </c>
      <c r="AB134" s="544" t="s">
        <v>474</v>
      </c>
      <c r="AC134" s="520" t="s">
        <v>182</v>
      </c>
      <c r="AD134" s="520" t="s">
        <v>361</v>
      </c>
      <c r="AE134" s="553" t="s">
        <v>317</v>
      </c>
      <c r="AF134" s="553" t="s">
        <v>475</v>
      </c>
      <c r="AG134" s="389"/>
      <c r="AH134" s="389"/>
      <c r="AI134" s="389"/>
      <c r="AJ134" s="23"/>
    </row>
    <row r="135" spans="1:36" ht="39.75" customHeight="1">
      <c r="A135" s="497"/>
      <c r="B135" s="497"/>
      <c r="C135" s="497"/>
      <c r="D135" s="496"/>
      <c r="E135" s="300" t="s">
        <v>489</v>
      </c>
      <c r="F135" s="207" t="s">
        <v>111</v>
      </c>
      <c r="G135" s="298" t="s">
        <v>490</v>
      </c>
      <c r="H135" s="220">
        <v>11</v>
      </c>
      <c r="I135" s="215"/>
      <c r="J135" s="215"/>
      <c r="K135" s="219">
        <v>11</v>
      </c>
      <c r="L135" s="215"/>
      <c r="M135" s="215"/>
      <c r="N135" s="219">
        <v>11</v>
      </c>
      <c r="O135" s="215"/>
      <c r="P135" s="215"/>
      <c r="Q135" s="219">
        <v>11</v>
      </c>
      <c r="R135" s="215"/>
      <c r="S135" s="215"/>
      <c r="T135" s="215">
        <f t="shared" si="8"/>
        <v>44</v>
      </c>
      <c r="U135" s="28"/>
      <c r="V135" s="20"/>
      <c r="W135" s="20"/>
      <c r="X135" s="21"/>
      <c r="Y135" s="398"/>
      <c r="Z135" s="543"/>
      <c r="AA135" s="544"/>
      <c r="AB135" s="544"/>
      <c r="AC135" s="520"/>
      <c r="AD135" s="520"/>
      <c r="AE135" s="553"/>
      <c r="AF135" s="553"/>
      <c r="AG135" s="389"/>
      <c r="AH135" s="389"/>
      <c r="AI135" s="389"/>
      <c r="AJ135" s="23"/>
    </row>
    <row r="136" spans="1:36" ht="39.75" customHeight="1">
      <c r="A136" s="497"/>
      <c r="B136" s="497"/>
      <c r="C136" s="497"/>
      <c r="D136" s="496"/>
      <c r="E136" s="300" t="s">
        <v>491</v>
      </c>
      <c r="F136" s="207" t="s">
        <v>111</v>
      </c>
      <c r="G136" s="298" t="s">
        <v>492</v>
      </c>
      <c r="H136" s="220">
        <v>0</v>
      </c>
      <c r="I136" s="215"/>
      <c r="J136" s="215"/>
      <c r="K136" s="219">
        <v>4</v>
      </c>
      <c r="L136" s="215"/>
      <c r="M136" s="215"/>
      <c r="N136" s="219">
        <v>4</v>
      </c>
      <c r="O136" s="215"/>
      <c r="P136" s="215"/>
      <c r="Q136" s="219">
        <v>4</v>
      </c>
      <c r="R136" s="215"/>
      <c r="S136" s="215"/>
      <c r="T136" s="215">
        <f t="shared" si="8"/>
        <v>12</v>
      </c>
      <c r="U136" s="28"/>
      <c r="V136" s="20"/>
      <c r="W136" s="20"/>
      <c r="X136" s="21"/>
      <c r="Y136" s="398"/>
      <c r="Z136" s="543"/>
      <c r="AA136" s="544"/>
      <c r="AB136" s="544"/>
      <c r="AC136" s="520"/>
      <c r="AD136" s="520"/>
      <c r="AE136" s="553"/>
      <c r="AF136" s="553"/>
      <c r="AG136" s="389"/>
      <c r="AH136" s="389"/>
      <c r="AI136" s="389"/>
      <c r="AJ136" s="23"/>
    </row>
    <row r="137" spans="1:36" ht="39.75" customHeight="1">
      <c r="A137" s="497"/>
      <c r="B137" s="497"/>
      <c r="C137" s="497"/>
      <c r="D137" s="496"/>
      <c r="E137" s="300" t="s">
        <v>493</v>
      </c>
      <c r="F137" s="207" t="s">
        <v>164</v>
      </c>
      <c r="G137" s="298" t="s">
        <v>494</v>
      </c>
      <c r="H137" s="220">
        <v>1</v>
      </c>
      <c r="I137" s="215"/>
      <c r="J137" s="215"/>
      <c r="K137" s="219">
        <v>1</v>
      </c>
      <c r="L137" s="215"/>
      <c r="M137" s="215"/>
      <c r="N137" s="219">
        <v>1</v>
      </c>
      <c r="O137" s="215"/>
      <c r="P137" s="215"/>
      <c r="Q137" s="219">
        <v>1</v>
      </c>
      <c r="R137" s="215"/>
      <c r="S137" s="215"/>
      <c r="T137" s="215">
        <f t="shared" si="8"/>
        <v>4</v>
      </c>
      <c r="U137" s="28"/>
      <c r="V137" s="20"/>
      <c r="W137" s="20"/>
      <c r="X137" s="21"/>
      <c r="Y137" s="398"/>
      <c r="Z137" s="543"/>
      <c r="AA137" s="544"/>
      <c r="AB137" s="544"/>
      <c r="AC137" s="520"/>
      <c r="AD137" s="520"/>
      <c r="AE137" s="553"/>
      <c r="AF137" s="553"/>
      <c r="AG137" s="389"/>
      <c r="AH137" s="389"/>
      <c r="AI137" s="389"/>
      <c r="AJ137" s="23"/>
    </row>
    <row r="138" spans="1:36" ht="39.75" customHeight="1">
      <c r="A138" s="487" t="str">
        <f>+PROGR_PROYEC_PONDE!A24</f>
        <v>2. GESTIÓN ADMINISTRATIVA INSTITUCIONAL</v>
      </c>
      <c r="B138" s="487" t="str">
        <f>+PROGR_PROYEC_PONDE!C24</f>
        <v>PROGRAMA 6. FORTALECIMIENTO DE LA GESTIÓN ADMINISTRATIVA DE LA CORPORACIÓN AUTÓNOMA REGIONAL DEL QUINDÍO.</v>
      </c>
      <c r="C138" s="487" t="str">
        <f>PROGR_PROYEC_PONDE!E24</f>
        <v>Proyecto 19. Mejoramiento de los recursos físicos y tecnológicos de la Corporación Autónoma Regional del Quindío.</v>
      </c>
      <c r="D138" s="496"/>
      <c r="E138" s="294" t="s">
        <v>495</v>
      </c>
      <c r="F138" s="207" t="s">
        <v>164</v>
      </c>
      <c r="G138" s="295" t="s">
        <v>496</v>
      </c>
      <c r="H138" s="302">
        <v>1</v>
      </c>
      <c r="I138" s="215"/>
      <c r="J138" s="215"/>
      <c r="K138" s="295">
        <v>1</v>
      </c>
      <c r="L138" s="215"/>
      <c r="M138" s="215"/>
      <c r="N138" s="295">
        <v>1</v>
      </c>
      <c r="O138" s="215"/>
      <c r="P138" s="215"/>
      <c r="Q138" s="295">
        <v>1</v>
      </c>
      <c r="R138" s="215"/>
      <c r="S138" s="215"/>
      <c r="T138" s="215">
        <f t="shared" si="8"/>
        <v>4</v>
      </c>
      <c r="U138" s="29"/>
      <c r="V138" s="10"/>
      <c r="W138" s="10"/>
      <c r="X138" s="22"/>
      <c r="Y138" s="398"/>
      <c r="Z138" s="519" t="s">
        <v>497</v>
      </c>
      <c r="AA138" s="519" t="s">
        <v>498</v>
      </c>
      <c r="AB138" s="519" t="s">
        <v>499</v>
      </c>
      <c r="AC138" s="520" t="s">
        <v>500</v>
      </c>
      <c r="AD138" s="520"/>
      <c r="AE138" s="520" t="s">
        <v>501</v>
      </c>
      <c r="AF138" s="520" t="s">
        <v>502</v>
      </c>
      <c r="AG138" s="388"/>
      <c r="AH138" s="388"/>
      <c r="AI138" s="388"/>
      <c r="AJ138" s="23"/>
    </row>
    <row r="139" spans="1:36" ht="43.5" customHeight="1">
      <c r="A139" s="488"/>
      <c r="B139" s="488"/>
      <c r="C139" s="488"/>
      <c r="D139" s="496"/>
      <c r="E139" s="294" t="s">
        <v>503</v>
      </c>
      <c r="F139" s="207" t="s">
        <v>77</v>
      </c>
      <c r="G139" s="295" t="s">
        <v>504</v>
      </c>
      <c r="H139" s="304">
        <v>0.2</v>
      </c>
      <c r="I139" s="215"/>
      <c r="J139" s="215"/>
      <c r="K139" s="296">
        <v>0.4</v>
      </c>
      <c r="L139" s="215"/>
      <c r="M139" s="215"/>
      <c r="N139" s="296">
        <v>0.1</v>
      </c>
      <c r="O139" s="215"/>
      <c r="P139" s="215"/>
      <c r="Q139" s="296">
        <v>0.1</v>
      </c>
      <c r="R139" s="215"/>
      <c r="S139" s="215"/>
      <c r="T139" s="209">
        <f t="shared" si="8"/>
        <v>0.8</v>
      </c>
      <c r="U139" s="29"/>
      <c r="V139" s="10"/>
      <c r="W139" s="10"/>
      <c r="X139" s="22"/>
      <c r="Y139" s="398"/>
      <c r="Z139" s="519"/>
      <c r="AA139" s="519"/>
      <c r="AB139" s="519"/>
      <c r="AC139" s="520"/>
      <c r="AD139" s="520"/>
      <c r="AE139" s="520"/>
      <c r="AF139" s="520"/>
      <c r="AG139" s="388"/>
      <c r="AH139" s="388"/>
      <c r="AI139" s="388"/>
      <c r="AJ139" s="23"/>
    </row>
    <row r="140" spans="1:36" ht="39.75" customHeight="1">
      <c r="A140" s="488"/>
      <c r="B140" s="488"/>
      <c r="C140" s="488"/>
      <c r="D140" s="496"/>
      <c r="E140" s="294" t="s">
        <v>505</v>
      </c>
      <c r="F140" s="207" t="s">
        <v>164</v>
      </c>
      <c r="G140" s="295" t="s">
        <v>506</v>
      </c>
      <c r="H140" s="302">
        <v>1</v>
      </c>
      <c r="I140" s="215"/>
      <c r="J140" s="215"/>
      <c r="K140" s="295">
        <v>1</v>
      </c>
      <c r="L140" s="215"/>
      <c r="M140" s="215"/>
      <c r="N140" s="295">
        <v>1</v>
      </c>
      <c r="O140" s="215"/>
      <c r="P140" s="215"/>
      <c r="Q140" s="295">
        <v>1</v>
      </c>
      <c r="R140" s="215"/>
      <c r="S140" s="215"/>
      <c r="T140" s="215">
        <f t="shared" si="8"/>
        <v>4</v>
      </c>
      <c r="U140" s="29"/>
      <c r="V140" s="10"/>
      <c r="W140" s="10"/>
      <c r="X140" s="22"/>
      <c r="Y140" s="398"/>
      <c r="Z140" s="519"/>
      <c r="AA140" s="519"/>
      <c r="AB140" s="519"/>
      <c r="AC140" s="520"/>
      <c r="AD140" s="520"/>
      <c r="AE140" s="520"/>
      <c r="AF140" s="520"/>
      <c r="AG140" s="388"/>
      <c r="AH140" s="388"/>
      <c r="AI140" s="388"/>
      <c r="AJ140" s="23"/>
    </row>
    <row r="141" spans="1:36" ht="49.5" customHeight="1">
      <c r="A141" s="488"/>
      <c r="B141" s="488"/>
      <c r="C141" s="488"/>
      <c r="D141" s="496"/>
      <c r="E141" s="294" t="s">
        <v>507</v>
      </c>
      <c r="F141" s="207" t="s">
        <v>164</v>
      </c>
      <c r="G141" s="295" t="s">
        <v>506</v>
      </c>
      <c r="H141" s="302">
        <v>1</v>
      </c>
      <c r="I141" s="215"/>
      <c r="J141" s="215"/>
      <c r="K141" s="295">
        <v>1</v>
      </c>
      <c r="L141" s="215"/>
      <c r="M141" s="215"/>
      <c r="N141" s="295">
        <v>1</v>
      </c>
      <c r="O141" s="215"/>
      <c r="P141" s="215"/>
      <c r="Q141" s="295">
        <v>1</v>
      </c>
      <c r="R141" s="215"/>
      <c r="S141" s="215"/>
      <c r="T141" s="215">
        <f t="shared" si="8"/>
        <v>4</v>
      </c>
      <c r="U141" s="29"/>
      <c r="V141" s="10"/>
      <c r="W141" s="10"/>
      <c r="X141" s="22"/>
      <c r="Y141" s="398"/>
      <c r="Z141" s="519"/>
      <c r="AA141" s="519"/>
      <c r="AB141" s="519"/>
      <c r="AC141" s="520"/>
      <c r="AD141" s="520"/>
      <c r="AE141" s="520"/>
      <c r="AF141" s="520"/>
      <c r="AG141" s="388"/>
      <c r="AH141" s="388"/>
      <c r="AI141" s="388"/>
      <c r="AJ141" s="23"/>
    </row>
    <row r="142" spans="1:36" ht="45.75" customHeight="1">
      <c r="A142" s="488"/>
      <c r="B142" s="488"/>
      <c r="C142" s="488"/>
      <c r="D142" s="496"/>
      <c r="E142" s="300" t="s">
        <v>508</v>
      </c>
      <c r="F142" s="207" t="s">
        <v>164</v>
      </c>
      <c r="G142" s="295" t="s">
        <v>509</v>
      </c>
      <c r="H142" s="302">
        <v>0</v>
      </c>
      <c r="I142" s="215"/>
      <c r="J142" s="215"/>
      <c r="K142" s="295">
        <v>1</v>
      </c>
      <c r="L142" s="215"/>
      <c r="M142" s="215"/>
      <c r="N142" s="295">
        <v>1</v>
      </c>
      <c r="O142" s="215"/>
      <c r="P142" s="215"/>
      <c r="Q142" s="295">
        <v>1</v>
      </c>
      <c r="R142" s="215"/>
      <c r="S142" s="215"/>
      <c r="T142" s="215">
        <f t="shared" si="8"/>
        <v>3</v>
      </c>
      <c r="U142" s="29"/>
      <c r="V142" s="10"/>
      <c r="W142" s="10"/>
      <c r="X142" s="22"/>
      <c r="Y142" s="398"/>
      <c r="Z142" s="519"/>
      <c r="AA142" s="519"/>
      <c r="AB142" s="519"/>
      <c r="AC142" s="520"/>
      <c r="AD142" s="520"/>
      <c r="AE142" s="520"/>
      <c r="AF142" s="520"/>
      <c r="AG142" s="388"/>
      <c r="AH142" s="388"/>
      <c r="AI142" s="388"/>
      <c r="AJ142" s="23"/>
    </row>
    <row r="143" spans="1:36" ht="42.75" customHeight="1">
      <c r="A143" s="488"/>
      <c r="B143" s="488"/>
      <c r="C143" s="488"/>
      <c r="D143" s="496"/>
      <c r="E143" s="300" t="s">
        <v>510</v>
      </c>
      <c r="F143" s="207" t="s">
        <v>164</v>
      </c>
      <c r="G143" s="295" t="s">
        <v>511</v>
      </c>
      <c r="H143" s="302">
        <v>1</v>
      </c>
      <c r="I143" s="215"/>
      <c r="J143" s="215"/>
      <c r="K143" s="295">
        <v>1</v>
      </c>
      <c r="L143" s="215"/>
      <c r="M143" s="215"/>
      <c r="N143" s="295">
        <v>1</v>
      </c>
      <c r="O143" s="215"/>
      <c r="P143" s="215"/>
      <c r="Q143" s="295">
        <v>1</v>
      </c>
      <c r="R143" s="215"/>
      <c r="S143" s="215"/>
      <c r="T143" s="215">
        <f t="shared" si="8"/>
        <v>4</v>
      </c>
      <c r="U143" s="29"/>
      <c r="V143" s="10"/>
      <c r="W143" s="10"/>
      <c r="X143" s="22"/>
      <c r="Y143" s="398"/>
      <c r="Z143" s="519"/>
      <c r="AA143" s="519"/>
      <c r="AB143" s="519"/>
      <c r="AC143" s="520"/>
      <c r="AD143" s="520"/>
      <c r="AE143" s="520"/>
      <c r="AF143" s="520"/>
      <c r="AG143" s="388"/>
      <c r="AH143" s="388"/>
      <c r="AI143" s="388"/>
      <c r="AJ143" s="23"/>
    </row>
    <row r="144" spans="1:36" ht="40.5" customHeight="1">
      <c r="A144" s="488"/>
      <c r="B144" s="488"/>
      <c r="C144" s="488"/>
      <c r="D144" s="496"/>
      <c r="E144" s="300" t="s">
        <v>512</v>
      </c>
      <c r="F144" s="207" t="s">
        <v>77</v>
      </c>
      <c r="G144" s="295" t="s">
        <v>513</v>
      </c>
      <c r="H144" s="304">
        <v>0.25</v>
      </c>
      <c r="I144" s="215"/>
      <c r="J144" s="215"/>
      <c r="K144" s="296">
        <v>0.25</v>
      </c>
      <c r="L144" s="215"/>
      <c r="M144" s="215"/>
      <c r="N144" s="296">
        <v>0.25</v>
      </c>
      <c r="O144" s="215"/>
      <c r="P144" s="215"/>
      <c r="Q144" s="296">
        <v>0.25</v>
      </c>
      <c r="R144" s="215"/>
      <c r="S144" s="215"/>
      <c r="T144" s="209">
        <f t="shared" si="8"/>
        <v>1</v>
      </c>
      <c r="U144" s="29"/>
      <c r="V144" s="10"/>
      <c r="W144" s="10"/>
      <c r="X144" s="22"/>
      <c r="Y144" s="398"/>
      <c r="Z144" s="519"/>
      <c r="AA144" s="519"/>
      <c r="AB144" s="519"/>
      <c r="AC144" s="520"/>
      <c r="AD144" s="520"/>
      <c r="AE144" s="520"/>
      <c r="AF144" s="520"/>
      <c r="AG144" s="388"/>
      <c r="AH144" s="388"/>
      <c r="AI144" s="388"/>
      <c r="AJ144" s="23"/>
    </row>
    <row r="145" spans="1:36" ht="50.25" customHeight="1">
      <c r="A145" s="488"/>
      <c r="B145" s="488"/>
      <c r="C145" s="489"/>
      <c r="D145" s="496"/>
      <c r="E145" s="300" t="s">
        <v>514</v>
      </c>
      <c r="F145" s="207" t="s">
        <v>194</v>
      </c>
      <c r="G145" s="295" t="s">
        <v>488</v>
      </c>
      <c r="H145" s="302">
        <v>1</v>
      </c>
      <c r="I145" s="215"/>
      <c r="J145" s="215"/>
      <c r="K145" s="295">
        <v>1</v>
      </c>
      <c r="L145" s="215"/>
      <c r="M145" s="215"/>
      <c r="N145" s="295">
        <v>1</v>
      </c>
      <c r="O145" s="215"/>
      <c r="P145" s="215"/>
      <c r="Q145" s="295">
        <v>1</v>
      </c>
      <c r="R145" s="215"/>
      <c r="S145" s="215"/>
      <c r="T145" s="215">
        <f t="shared" si="8"/>
        <v>4</v>
      </c>
      <c r="U145" s="29"/>
      <c r="V145" s="10"/>
      <c r="W145" s="10"/>
      <c r="X145" s="22"/>
      <c r="Y145" s="398"/>
      <c r="Z145" s="519"/>
      <c r="AA145" s="519"/>
      <c r="AB145" s="519"/>
      <c r="AC145" s="520"/>
      <c r="AD145" s="520"/>
      <c r="AE145" s="520"/>
      <c r="AF145" s="520"/>
      <c r="AG145" s="388"/>
      <c r="AH145" s="388"/>
      <c r="AI145" s="388"/>
      <c r="AJ145" s="23"/>
    </row>
    <row r="146" spans="1:36" ht="57" customHeight="1">
      <c r="A146" s="488"/>
      <c r="B146" s="488"/>
      <c r="C146" s="207" t="str">
        <f>PROGR_PROYEC_PONDE!E25</f>
        <v>Proyecto 20. Mejoramiento y potencialización del talento humano de la Corporación Autónoma Regional del Quindío.</v>
      </c>
      <c r="D146" s="293"/>
      <c r="E146" s="300" t="s">
        <v>515</v>
      </c>
      <c r="F146" s="207" t="s">
        <v>194</v>
      </c>
      <c r="G146" s="295" t="s">
        <v>494</v>
      </c>
      <c r="H146" s="218">
        <v>1</v>
      </c>
      <c r="I146" s="215"/>
      <c r="J146" s="215"/>
      <c r="K146" s="216">
        <v>1</v>
      </c>
      <c r="L146" s="215"/>
      <c r="M146" s="215"/>
      <c r="N146" s="216">
        <v>1</v>
      </c>
      <c r="O146" s="215"/>
      <c r="P146" s="215"/>
      <c r="Q146" s="216">
        <v>1</v>
      </c>
      <c r="R146" s="215"/>
      <c r="S146" s="215"/>
      <c r="T146" s="215">
        <f t="shared" si="8"/>
        <v>4</v>
      </c>
      <c r="U146" s="29"/>
      <c r="V146" s="10"/>
      <c r="W146" s="10"/>
      <c r="X146" s="22"/>
      <c r="Y146" s="398"/>
      <c r="Z146" s="377" t="s">
        <v>516</v>
      </c>
      <c r="AA146" s="377" t="s">
        <v>517</v>
      </c>
      <c r="AB146" s="377" t="s">
        <v>518</v>
      </c>
      <c r="AC146" s="384" t="s">
        <v>500</v>
      </c>
      <c r="AD146" s="378"/>
      <c r="AE146" s="385" t="s">
        <v>501</v>
      </c>
      <c r="AF146" s="385" t="s">
        <v>502</v>
      </c>
      <c r="AG146" s="390"/>
      <c r="AH146" s="390"/>
      <c r="AI146" s="390"/>
      <c r="AJ146" s="23"/>
    </row>
    <row r="147" spans="1:36" ht="29.25" customHeight="1">
      <c r="A147" s="488"/>
      <c r="B147" s="488"/>
      <c r="C147" s="487" t="str">
        <f>PROGR_PROYEC_PONDE!E26</f>
        <v>Proyecto 21. Mejoramiento del servicio y atención al ciudadano en la Corporación Autónoma Regional del Quindío.</v>
      </c>
      <c r="D147" s="493"/>
      <c r="E147" s="294" t="s">
        <v>519</v>
      </c>
      <c r="F147" s="207" t="s">
        <v>77</v>
      </c>
      <c r="G147" s="295" t="s">
        <v>520</v>
      </c>
      <c r="H147" s="217">
        <v>0.25</v>
      </c>
      <c r="I147" s="215"/>
      <c r="J147" s="215"/>
      <c r="K147" s="217">
        <v>0.25</v>
      </c>
      <c r="L147" s="215"/>
      <c r="M147" s="215"/>
      <c r="N147" s="217">
        <v>0.25</v>
      </c>
      <c r="O147" s="215"/>
      <c r="P147" s="215"/>
      <c r="Q147" s="217">
        <v>0.25</v>
      </c>
      <c r="R147" s="215"/>
      <c r="S147" s="215"/>
      <c r="T147" s="209">
        <f t="shared" si="8"/>
        <v>1</v>
      </c>
      <c r="U147" s="29"/>
      <c r="V147" s="10"/>
      <c r="W147" s="10"/>
      <c r="X147" s="10"/>
      <c r="Y147" s="295"/>
      <c r="Z147" s="521" t="s">
        <v>516</v>
      </c>
      <c r="AA147" s="521" t="s">
        <v>521</v>
      </c>
      <c r="AB147" s="521" t="s">
        <v>522</v>
      </c>
      <c r="AC147" s="540" t="s">
        <v>500</v>
      </c>
      <c r="AD147" s="541"/>
      <c r="AE147" s="550" t="s">
        <v>501</v>
      </c>
      <c r="AF147" s="550" t="s">
        <v>502</v>
      </c>
      <c r="AG147" s="389"/>
      <c r="AH147" s="389"/>
      <c r="AI147" s="389"/>
      <c r="AJ147" s="23"/>
    </row>
    <row r="148" spans="1:36" ht="27" customHeight="1">
      <c r="A148" s="488"/>
      <c r="B148" s="488"/>
      <c r="C148" s="488"/>
      <c r="D148" s="494"/>
      <c r="E148" s="294" t="s">
        <v>523</v>
      </c>
      <c r="F148" s="207" t="s">
        <v>164</v>
      </c>
      <c r="G148" s="295" t="s">
        <v>524</v>
      </c>
      <c r="H148" s="218">
        <v>1</v>
      </c>
      <c r="I148" s="215"/>
      <c r="J148" s="215"/>
      <c r="K148" s="216">
        <v>1</v>
      </c>
      <c r="L148" s="215"/>
      <c r="M148" s="215"/>
      <c r="N148" s="216">
        <v>1</v>
      </c>
      <c r="O148" s="215"/>
      <c r="P148" s="215"/>
      <c r="Q148" s="216">
        <v>1</v>
      </c>
      <c r="R148" s="215"/>
      <c r="S148" s="215"/>
      <c r="T148" s="215">
        <f t="shared" si="8"/>
        <v>4</v>
      </c>
      <c r="U148" s="29"/>
      <c r="V148" s="10"/>
      <c r="W148" s="10"/>
      <c r="X148" s="10"/>
      <c r="Y148" s="295"/>
      <c r="Z148" s="522"/>
      <c r="AA148" s="522"/>
      <c r="AB148" s="522"/>
      <c r="AC148" s="541"/>
      <c r="AD148" s="541"/>
      <c r="AE148" s="551"/>
      <c r="AF148" s="551"/>
      <c r="AG148" s="389"/>
      <c r="AH148" s="389"/>
      <c r="AI148" s="389"/>
      <c r="AJ148" s="23"/>
    </row>
    <row r="149" spans="1:36" ht="42" customHeight="1">
      <c r="A149" s="488"/>
      <c r="B149" s="488"/>
      <c r="C149" s="489"/>
      <c r="D149" s="495"/>
      <c r="E149" s="300" t="s">
        <v>525</v>
      </c>
      <c r="F149" s="207" t="s">
        <v>77</v>
      </c>
      <c r="G149" s="295" t="s">
        <v>520</v>
      </c>
      <c r="H149" s="217">
        <v>0.25</v>
      </c>
      <c r="I149" s="215"/>
      <c r="J149" s="215"/>
      <c r="K149" s="217">
        <v>0.25</v>
      </c>
      <c r="L149" s="215"/>
      <c r="M149" s="215"/>
      <c r="N149" s="217">
        <v>0.25</v>
      </c>
      <c r="O149" s="215"/>
      <c r="P149" s="215"/>
      <c r="Q149" s="217">
        <v>0.25</v>
      </c>
      <c r="R149" s="215"/>
      <c r="S149" s="215"/>
      <c r="T149" s="209">
        <f t="shared" si="8"/>
        <v>1</v>
      </c>
      <c r="U149" s="29"/>
      <c r="V149" s="10"/>
      <c r="W149" s="10"/>
      <c r="X149" s="10"/>
      <c r="Y149" s="295"/>
      <c r="Z149" s="523"/>
      <c r="AA149" s="523"/>
      <c r="AB149" s="523"/>
      <c r="AC149" s="542"/>
      <c r="AD149" s="542"/>
      <c r="AE149" s="552"/>
      <c r="AF149" s="552"/>
      <c r="AG149" s="389"/>
      <c r="AH149" s="389"/>
      <c r="AI149" s="389"/>
      <c r="AJ149" s="23"/>
    </row>
    <row r="150" spans="1:36" ht="30" customHeight="1">
      <c r="A150" s="488"/>
      <c r="B150" s="488"/>
      <c r="C150" s="487" t="str">
        <f>PROGR_PROYEC_PONDE!E27</f>
        <v>Proyecto 22. Mejoramiento del proceso de comunicaciones de la Corporación Autónoma Regional del Quindío.</v>
      </c>
      <c r="D150" s="493"/>
      <c r="E150" s="294" t="s">
        <v>526</v>
      </c>
      <c r="F150" s="207" t="s">
        <v>164</v>
      </c>
      <c r="G150" s="295" t="s">
        <v>527</v>
      </c>
      <c r="H150" s="218">
        <v>1</v>
      </c>
      <c r="I150" s="215"/>
      <c r="J150" s="215"/>
      <c r="K150" s="216">
        <v>1</v>
      </c>
      <c r="L150" s="215"/>
      <c r="M150" s="215"/>
      <c r="N150" s="216">
        <v>1</v>
      </c>
      <c r="O150" s="215"/>
      <c r="P150" s="215"/>
      <c r="Q150" s="216">
        <v>1</v>
      </c>
      <c r="R150" s="215"/>
      <c r="S150" s="215"/>
      <c r="T150" s="215">
        <f t="shared" si="8"/>
        <v>4</v>
      </c>
      <c r="U150" s="29"/>
      <c r="V150" s="10"/>
      <c r="W150" s="10"/>
      <c r="X150" s="10"/>
      <c r="Y150" s="295"/>
      <c r="Z150" s="521" t="s">
        <v>497</v>
      </c>
      <c r="AA150" s="521" t="s">
        <v>498</v>
      </c>
      <c r="AB150" s="521" t="s">
        <v>499</v>
      </c>
      <c r="AC150" s="540" t="s">
        <v>500</v>
      </c>
      <c r="AD150" s="540"/>
      <c r="AE150" s="550" t="s">
        <v>501</v>
      </c>
      <c r="AF150" s="550" t="s">
        <v>502</v>
      </c>
      <c r="AG150" s="389"/>
      <c r="AH150" s="389"/>
      <c r="AI150" s="389"/>
      <c r="AJ150" s="23"/>
    </row>
    <row r="151" spans="1:36" ht="33" customHeight="1">
      <c r="A151" s="488"/>
      <c r="B151" s="488"/>
      <c r="C151" s="488"/>
      <c r="D151" s="494"/>
      <c r="E151" s="294" t="s">
        <v>528</v>
      </c>
      <c r="F151" s="207" t="s">
        <v>77</v>
      </c>
      <c r="G151" s="295" t="s">
        <v>529</v>
      </c>
      <c r="H151" s="217">
        <v>0.25</v>
      </c>
      <c r="I151" s="215"/>
      <c r="J151" s="215"/>
      <c r="K151" s="217">
        <v>0.25</v>
      </c>
      <c r="L151" s="215"/>
      <c r="M151" s="215"/>
      <c r="N151" s="217">
        <v>0.25</v>
      </c>
      <c r="O151" s="215"/>
      <c r="P151" s="215"/>
      <c r="Q151" s="217">
        <v>0.25</v>
      </c>
      <c r="R151" s="215"/>
      <c r="S151" s="215"/>
      <c r="T151" s="209">
        <f t="shared" si="8"/>
        <v>1</v>
      </c>
      <c r="U151" s="29"/>
      <c r="V151" s="10"/>
      <c r="W151" s="10"/>
      <c r="X151" s="10"/>
      <c r="Y151" s="295"/>
      <c r="Z151" s="522"/>
      <c r="AA151" s="522"/>
      <c r="AB151" s="522"/>
      <c r="AC151" s="541"/>
      <c r="AD151" s="541"/>
      <c r="AE151" s="551"/>
      <c r="AF151" s="551"/>
      <c r="AG151" s="389"/>
      <c r="AH151" s="389"/>
      <c r="AI151" s="389"/>
      <c r="AJ151" s="23"/>
    </row>
    <row r="152" spans="1:36" ht="23.25" customHeight="1">
      <c r="A152" s="488"/>
      <c r="B152" s="488"/>
      <c r="C152" s="488"/>
      <c r="D152" s="494"/>
      <c r="E152" s="294" t="s">
        <v>530</v>
      </c>
      <c r="F152" s="207" t="s">
        <v>531</v>
      </c>
      <c r="G152" s="295" t="s">
        <v>532</v>
      </c>
      <c r="H152" s="218">
        <v>1</v>
      </c>
      <c r="I152" s="215"/>
      <c r="J152" s="215"/>
      <c r="K152" s="216">
        <v>1</v>
      </c>
      <c r="L152" s="215"/>
      <c r="M152" s="215"/>
      <c r="N152" s="216">
        <v>1</v>
      </c>
      <c r="O152" s="215"/>
      <c r="P152" s="215"/>
      <c r="Q152" s="216">
        <v>1</v>
      </c>
      <c r="R152" s="215"/>
      <c r="S152" s="215"/>
      <c r="T152" s="215">
        <f t="shared" si="8"/>
        <v>4</v>
      </c>
      <c r="U152" s="29"/>
      <c r="V152" s="10"/>
      <c r="W152" s="10"/>
      <c r="X152" s="10"/>
      <c r="Y152" s="295"/>
      <c r="Z152" s="522"/>
      <c r="AA152" s="522"/>
      <c r="AB152" s="522"/>
      <c r="AC152" s="541"/>
      <c r="AD152" s="541"/>
      <c r="AE152" s="551"/>
      <c r="AF152" s="551"/>
      <c r="AG152" s="389"/>
      <c r="AH152" s="389"/>
      <c r="AI152" s="389"/>
      <c r="AJ152" s="23"/>
    </row>
    <row r="153" spans="1:36" ht="22.5">
      <c r="A153" s="488"/>
      <c r="B153" s="488"/>
      <c r="C153" s="488"/>
      <c r="D153" s="494"/>
      <c r="E153" s="294" t="s">
        <v>533</v>
      </c>
      <c r="F153" s="207" t="s">
        <v>77</v>
      </c>
      <c r="G153" s="295" t="s">
        <v>534</v>
      </c>
      <c r="H153" s="217">
        <v>0.25</v>
      </c>
      <c r="I153" s="215"/>
      <c r="J153" s="215"/>
      <c r="K153" s="217">
        <v>0.25</v>
      </c>
      <c r="L153" s="215"/>
      <c r="M153" s="215"/>
      <c r="N153" s="217">
        <v>0.25</v>
      </c>
      <c r="O153" s="215"/>
      <c r="P153" s="215"/>
      <c r="Q153" s="217">
        <v>0.25</v>
      </c>
      <c r="R153" s="215"/>
      <c r="S153" s="215"/>
      <c r="T153" s="209">
        <f t="shared" si="8"/>
        <v>1</v>
      </c>
      <c r="U153" s="29"/>
      <c r="V153" s="10"/>
      <c r="W153" s="10"/>
      <c r="X153" s="10"/>
      <c r="Y153" s="295"/>
      <c r="Z153" s="522"/>
      <c r="AA153" s="522"/>
      <c r="AB153" s="522"/>
      <c r="AC153" s="541"/>
      <c r="AD153" s="541"/>
      <c r="AE153" s="551"/>
      <c r="AF153" s="551"/>
      <c r="AG153" s="389"/>
      <c r="AH153" s="389"/>
      <c r="AI153" s="389"/>
      <c r="AJ153" s="23"/>
    </row>
    <row r="154" spans="1:36" ht="32.25" customHeight="1">
      <c r="A154" s="488"/>
      <c r="B154" s="488"/>
      <c r="C154" s="489"/>
      <c r="D154" s="495"/>
      <c r="E154" s="294" t="s">
        <v>535</v>
      </c>
      <c r="F154" s="207" t="s">
        <v>77</v>
      </c>
      <c r="G154" s="295" t="s">
        <v>536</v>
      </c>
      <c r="H154" s="217">
        <v>0.25</v>
      </c>
      <c r="I154" s="215"/>
      <c r="J154" s="215"/>
      <c r="K154" s="217">
        <v>0.25</v>
      </c>
      <c r="L154" s="215"/>
      <c r="M154" s="215"/>
      <c r="N154" s="217">
        <v>0.25</v>
      </c>
      <c r="O154" s="215"/>
      <c r="P154" s="215"/>
      <c r="Q154" s="217">
        <v>0.25</v>
      </c>
      <c r="R154" s="215"/>
      <c r="S154" s="215"/>
      <c r="T154" s="209">
        <f t="shared" si="8"/>
        <v>1</v>
      </c>
      <c r="U154" s="29"/>
      <c r="V154" s="10"/>
      <c r="W154" s="10"/>
      <c r="X154" s="10"/>
      <c r="Y154" s="295"/>
      <c r="Z154" s="523"/>
      <c r="AA154" s="523"/>
      <c r="AB154" s="523"/>
      <c r="AC154" s="542"/>
      <c r="AD154" s="542"/>
      <c r="AE154" s="552"/>
      <c r="AF154" s="552"/>
      <c r="AG154" s="389"/>
      <c r="AH154" s="389"/>
      <c r="AI154" s="389"/>
      <c r="AJ154" s="23"/>
    </row>
    <row r="155" spans="1:36" ht="42" customHeight="1">
      <c r="A155" s="488"/>
      <c r="B155" s="488"/>
      <c r="C155" s="487" t="str">
        <f>PROGR_PROYEC_PONDE!E28</f>
        <v>Proyecto 23. Mejoramiento institucional de la Corporación Autónoma Regional del Quindío.</v>
      </c>
      <c r="D155" s="493"/>
      <c r="E155" s="294" t="s">
        <v>537</v>
      </c>
      <c r="F155" s="207" t="s">
        <v>77</v>
      </c>
      <c r="G155" s="295" t="s">
        <v>536</v>
      </c>
      <c r="H155" s="304">
        <v>0.25</v>
      </c>
      <c r="I155" s="215"/>
      <c r="J155" s="215"/>
      <c r="K155" s="296">
        <v>0.25</v>
      </c>
      <c r="L155" s="215"/>
      <c r="M155" s="215"/>
      <c r="N155" s="296">
        <v>0.25</v>
      </c>
      <c r="O155" s="215"/>
      <c r="P155" s="215"/>
      <c r="Q155" s="296">
        <v>0.25</v>
      </c>
      <c r="R155" s="215"/>
      <c r="S155" s="215"/>
      <c r="T155" s="209">
        <f t="shared" si="8"/>
        <v>1</v>
      </c>
      <c r="U155" s="29"/>
      <c r="V155" s="10"/>
      <c r="W155" s="10"/>
      <c r="X155" s="10"/>
      <c r="Y155" s="295"/>
      <c r="Z155" s="521" t="s">
        <v>516</v>
      </c>
      <c r="AA155" s="521" t="s">
        <v>521</v>
      </c>
      <c r="AB155" s="521" t="s">
        <v>522</v>
      </c>
      <c r="AC155" s="540" t="s">
        <v>500</v>
      </c>
      <c r="AD155" s="540"/>
      <c r="AE155" s="550" t="s">
        <v>501</v>
      </c>
      <c r="AF155" s="550" t="s">
        <v>502</v>
      </c>
      <c r="AG155" s="389"/>
      <c r="AH155" s="389"/>
      <c r="AI155" s="389"/>
      <c r="AJ155" s="23"/>
    </row>
    <row r="156" spans="1:36" ht="41.25" customHeight="1">
      <c r="A156" s="488"/>
      <c r="B156" s="488"/>
      <c r="C156" s="488"/>
      <c r="D156" s="494"/>
      <c r="E156" s="294" t="s">
        <v>538</v>
      </c>
      <c r="F156" s="207" t="s">
        <v>77</v>
      </c>
      <c r="G156" s="295" t="s">
        <v>539</v>
      </c>
      <c r="H156" s="304">
        <v>0.25</v>
      </c>
      <c r="I156" s="215"/>
      <c r="J156" s="215"/>
      <c r="K156" s="296">
        <v>0.25</v>
      </c>
      <c r="L156" s="215"/>
      <c r="M156" s="215"/>
      <c r="N156" s="296">
        <v>0.25</v>
      </c>
      <c r="O156" s="215"/>
      <c r="P156" s="215"/>
      <c r="Q156" s="296">
        <v>0.25</v>
      </c>
      <c r="R156" s="215"/>
      <c r="S156" s="215"/>
      <c r="T156" s="209">
        <f t="shared" si="8"/>
        <v>1</v>
      </c>
      <c r="U156" s="29"/>
      <c r="V156" s="10"/>
      <c r="W156" s="10"/>
      <c r="X156" s="10"/>
      <c r="Y156" s="295"/>
      <c r="Z156" s="522"/>
      <c r="AA156" s="522"/>
      <c r="AB156" s="522"/>
      <c r="AC156" s="541"/>
      <c r="AD156" s="541"/>
      <c r="AE156" s="551"/>
      <c r="AF156" s="551"/>
      <c r="AG156" s="389"/>
      <c r="AH156" s="389"/>
      <c r="AI156" s="389"/>
      <c r="AJ156" s="23"/>
    </row>
    <row r="157" spans="1:36" ht="50.25" customHeight="1">
      <c r="A157" s="488"/>
      <c r="B157" s="488"/>
      <c r="C157" s="488"/>
      <c r="D157" s="494"/>
      <c r="E157" s="294" t="s">
        <v>540</v>
      </c>
      <c r="F157" s="207" t="s">
        <v>77</v>
      </c>
      <c r="G157" s="295" t="s">
        <v>541</v>
      </c>
      <c r="H157" s="304">
        <v>0.25</v>
      </c>
      <c r="I157" s="215"/>
      <c r="J157" s="215"/>
      <c r="K157" s="296">
        <v>0.25</v>
      </c>
      <c r="L157" s="215"/>
      <c r="M157" s="215"/>
      <c r="N157" s="296">
        <v>0.25</v>
      </c>
      <c r="O157" s="215"/>
      <c r="P157" s="215"/>
      <c r="Q157" s="296">
        <v>0.25</v>
      </c>
      <c r="R157" s="215"/>
      <c r="S157" s="215"/>
      <c r="T157" s="209">
        <f t="shared" si="8"/>
        <v>1</v>
      </c>
      <c r="U157" s="29"/>
      <c r="V157" s="10"/>
      <c r="W157" s="10"/>
      <c r="X157" s="10"/>
      <c r="Y157" s="295"/>
      <c r="Z157" s="522"/>
      <c r="AA157" s="522"/>
      <c r="AB157" s="522"/>
      <c r="AC157" s="541"/>
      <c r="AD157" s="541"/>
      <c r="AE157" s="551"/>
      <c r="AF157" s="551"/>
      <c r="AG157" s="389"/>
      <c r="AH157" s="389"/>
      <c r="AI157" s="389"/>
      <c r="AJ157" s="23"/>
    </row>
    <row r="158" spans="1:36" ht="45.75" customHeight="1">
      <c r="A158" s="488"/>
      <c r="B158" s="488"/>
      <c r="C158" s="488"/>
      <c r="D158" s="494"/>
      <c r="E158" s="294" t="s">
        <v>542</v>
      </c>
      <c r="F158" s="207" t="s">
        <v>543</v>
      </c>
      <c r="G158" s="295" t="s">
        <v>544</v>
      </c>
      <c r="H158" s="302">
        <v>1</v>
      </c>
      <c r="I158" s="215"/>
      <c r="J158" s="215"/>
      <c r="K158" s="295">
        <v>1</v>
      </c>
      <c r="L158" s="215"/>
      <c r="M158" s="215"/>
      <c r="N158" s="295">
        <v>1</v>
      </c>
      <c r="O158" s="215"/>
      <c r="P158" s="215"/>
      <c r="Q158" s="295">
        <v>1</v>
      </c>
      <c r="R158" s="215"/>
      <c r="S158" s="215"/>
      <c r="T158" s="215">
        <f t="shared" si="8"/>
        <v>4</v>
      </c>
      <c r="U158" s="29"/>
      <c r="V158" s="10"/>
      <c r="W158" s="10"/>
      <c r="X158" s="10"/>
      <c r="Y158" s="295"/>
      <c r="Z158" s="522"/>
      <c r="AA158" s="522"/>
      <c r="AB158" s="522"/>
      <c r="AC158" s="541"/>
      <c r="AD158" s="541"/>
      <c r="AE158" s="551"/>
      <c r="AF158" s="551"/>
      <c r="AG158" s="389"/>
      <c r="AH158" s="389"/>
      <c r="AI158" s="389"/>
      <c r="AJ158" s="23"/>
    </row>
    <row r="159" spans="1:36" ht="45" customHeight="1">
      <c r="A159" s="488"/>
      <c r="B159" s="488"/>
      <c r="C159" s="488"/>
      <c r="D159" s="494"/>
      <c r="E159" s="294" t="s">
        <v>545</v>
      </c>
      <c r="F159" s="207" t="s">
        <v>164</v>
      </c>
      <c r="G159" s="295" t="s">
        <v>509</v>
      </c>
      <c r="H159" s="302">
        <v>1</v>
      </c>
      <c r="I159" s="215"/>
      <c r="J159" s="215"/>
      <c r="K159" s="295">
        <v>1</v>
      </c>
      <c r="L159" s="215"/>
      <c r="M159" s="215"/>
      <c r="N159" s="295">
        <v>1</v>
      </c>
      <c r="O159" s="215"/>
      <c r="P159" s="215"/>
      <c r="Q159" s="295">
        <v>1</v>
      </c>
      <c r="R159" s="215"/>
      <c r="S159" s="215"/>
      <c r="T159" s="215">
        <f t="shared" si="8"/>
        <v>4</v>
      </c>
      <c r="U159" s="29"/>
      <c r="V159" s="10"/>
      <c r="W159" s="10"/>
      <c r="X159" s="10"/>
      <c r="Y159" s="295"/>
      <c r="Z159" s="522"/>
      <c r="AA159" s="522"/>
      <c r="AB159" s="522"/>
      <c r="AC159" s="541"/>
      <c r="AD159" s="541"/>
      <c r="AE159" s="551"/>
      <c r="AF159" s="551"/>
      <c r="AG159" s="389"/>
      <c r="AH159" s="389"/>
      <c r="AI159" s="389"/>
      <c r="AJ159" s="23"/>
    </row>
    <row r="160" spans="1:36" ht="34.5" customHeight="1">
      <c r="A160" s="488"/>
      <c r="B160" s="488"/>
      <c r="C160" s="488"/>
      <c r="D160" s="494"/>
      <c r="E160" s="294" t="s">
        <v>546</v>
      </c>
      <c r="F160" s="207" t="s">
        <v>77</v>
      </c>
      <c r="G160" s="295" t="s">
        <v>547</v>
      </c>
      <c r="H160" s="304">
        <v>0.25</v>
      </c>
      <c r="I160" s="215"/>
      <c r="J160" s="215"/>
      <c r="K160" s="296">
        <v>0.25</v>
      </c>
      <c r="L160" s="215"/>
      <c r="M160" s="215"/>
      <c r="N160" s="296">
        <v>0.25</v>
      </c>
      <c r="O160" s="215"/>
      <c r="P160" s="215"/>
      <c r="Q160" s="296">
        <v>0.25</v>
      </c>
      <c r="R160" s="215"/>
      <c r="S160" s="215"/>
      <c r="T160" s="209">
        <f t="shared" ref="T160:T173" si="9">H160+K160+N160+Q160</f>
        <v>1</v>
      </c>
      <c r="U160" s="29"/>
      <c r="V160" s="10"/>
      <c r="W160" s="10"/>
      <c r="X160" s="10"/>
      <c r="Y160" s="295"/>
      <c r="Z160" s="522"/>
      <c r="AA160" s="522"/>
      <c r="AB160" s="522"/>
      <c r="AC160" s="541"/>
      <c r="AD160" s="541"/>
      <c r="AE160" s="551"/>
      <c r="AF160" s="551"/>
      <c r="AG160" s="389"/>
      <c r="AH160" s="389"/>
      <c r="AI160" s="389"/>
      <c r="AJ160" s="23"/>
    </row>
    <row r="161" spans="1:36" ht="60" customHeight="1">
      <c r="A161" s="488"/>
      <c r="B161" s="488"/>
      <c r="C161" s="488"/>
      <c r="D161" s="494"/>
      <c r="E161" s="294" t="s">
        <v>548</v>
      </c>
      <c r="F161" s="207" t="s">
        <v>77</v>
      </c>
      <c r="G161" s="295" t="s">
        <v>549</v>
      </c>
      <c r="H161" s="304">
        <v>0.25</v>
      </c>
      <c r="I161" s="215"/>
      <c r="J161" s="215"/>
      <c r="K161" s="296">
        <v>0.25</v>
      </c>
      <c r="L161" s="215"/>
      <c r="M161" s="215"/>
      <c r="N161" s="296">
        <v>0.25</v>
      </c>
      <c r="O161" s="215"/>
      <c r="P161" s="215"/>
      <c r="Q161" s="296">
        <v>0.25</v>
      </c>
      <c r="R161" s="215"/>
      <c r="S161" s="215"/>
      <c r="T161" s="209">
        <f t="shared" si="9"/>
        <v>1</v>
      </c>
      <c r="U161" s="29"/>
      <c r="V161" s="10"/>
      <c r="W161" s="10"/>
      <c r="X161" s="10"/>
      <c r="Y161" s="295"/>
      <c r="Z161" s="522"/>
      <c r="AA161" s="522"/>
      <c r="AB161" s="522"/>
      <c r="AC161" s="541"/>
      <c r="AD161" s="541"/>
      <c r="AE161" s="551"/>
      <c r="AF161" s="551"/>
      <c r="AG161" s="389"/>
      <c r="AH161" s="389"/>
      <c r="AI161" s="389"/>
      <c r="AJ161" s="23"/>
    </row>
    <row r="162" spans="1:36" ht="48" customHeight="1">
      <c r="A162" s="488"/>
      <c r="B162" s="488"/>
      <c r="C162" s="488"/>
      <c r="D162" s="494"/>
      <c r="E162" s="294" t="s">
        <v>550</v>
      </c>
      <c r="F162" s="207" t="s">
        <v>218</v>
      </c>
      <c r="G162" s="295" t="s">
        <v>551</v>
      </c>
      <c r="H162" s="302">
        <v>1</v>
      </c>
      <c r="I162" s="215"/>
      <c r="J162" s="215"/>
      <c r="K162" s="295">
        <v>1</v>
      </c>
      <c r="L162" s="215"/>
      <c r="M162" s="215"/>
      <c r="N162" s="295">
        <v>1</v>
      </c>
      <c r="O162" s="215"/>
      <c r="P162" s="215"/>
      <c r="Q162" s="295">
        <v>1</v>
      </c>
      <c r="R162" s="215"/>
      <c r="S162" s="215"/>
      <c r="T162" s="215">
        <f t="shared" si="9"/>
        <v>4</v>
      </c>
      <c r="U162" s="29"/>
      <c r="V162" s="10"/>
      <c r="W162" s="10"/>
      <c r="X162" s="10"/>
      <c r="Y162" s="295"/>
      <c r="Z162" s="522"/>
      <c r="AA162" s="522"/>
      <c r="AB162" s="522"/>
      <c r="AC162" s="541"/>
      <c r="AD162" s="541"/>
      <c r="AE162" s="551"/>
      <c r="AF162" s="551"/>
      <c r="AG162" s="389"/>
      <c r="AH162" s="389"/>
      <c r="AI162" s="389"/>
      <c r="AJ162" s="23"/>
    </row>
    <row r="163" spans="1:36" ht="39" customHeight="1">
      <c r="A163" s="488"/>
      <c r="B163" s="488"/>
      <c r="C163" s="488"/>
      <c r="D163" s="494"/>
      <c r="E163" s="294" t="s">
        <v>552</v>
      </c>
      <c r="F163" s="207" t="s">
        <v>164</v>
      </c>
      <c r="G163" s="295" t="s">
        <v>509</v>
      </c>
      <c r="H163" s="302">
        <v>1</v>
      </c>
      <c r="I163" s="215"/>
      <c r="J163" s="215"/>
      <c r="K163" s="295">
        <v>1</v>
      </c>
      <c r="L163" s="215"/>
      <c r="M163" s="215"/>
      <c r="N163" s="295">
        <v>1</v>
      </c>
      <c r="O163" s="215"/>
      <c r="P163" s="215"/>
      <c r="Q163" s="295">
        <v>1</v>
      </c>
      <c r="R163" s="215"/>
      <c r="S163" s="215"/>
      <c r="T163" s="215">
        <f t="shared" si="9"/>
        <v>4</v>
      </c>
      <c r="U163" s="29"/>
      <c r="V163" s="10"/>
      <c r="W163" s="10"/>
      <c r="X163" s="10"/>
      <c r="Y163" s="295"/>
      <c r="Z163" s="522"/>
      <c r="AA163" s="522"/>
      <c r="AB163" s="522"/>
      <c r="AC163" s="541"/>
      <c r="AD163" s="541"/>
      <c r="AE163" s="551"/>
      <c r="AF163" s="551"/>
      <c r="AG163" s="389"/>
      <c r="AH163" s="389"/>
      <c r="AI163" s="389"/>
      <c r="AJ163" s="23"/>
    </row>
    <row r="164" spans="1:36" ht="43.5" customHeight="1">
      <c r="A164" s="488"/>
      <c r="B164" s="488"/>
      <c r="C164" s="488"/>
      <c r="D164" s="494"/>
      <c r="E164" s="294" t="s">
        <v>553</v>
      </c>
      <c r="F164" s="207" t="s">
        <v>164</v>
      </c>
      <c r="G164" s="295" t="s">
        <v>509</v>
      </c>
      <c r="H164" s="302">
        <v>1</v>
      </c>
      <c r="I164" s="215"/>
      <c r="J164" s="215"/>
      <c r="K164" s="295">
        <v>1</v>
      </c>
      <c r="L164" s="215"/>
      <c r="M164" s="215"/>
      <c r="N164" s="295">
        <v>1</v>
      </c>
      <c r="O164" s="215"/>
      <c r="P164" s="215"/>
      <c r="Q164" s="295">
        <v>1</v>
      </c>
      <c r="R164" s="215"/>
      <c r="S164" s="215"/>
      <c r="T164" s="215">
        <f t="shared" si="9"/>
        <v>4</v>
      </c>
      <c r="U164" s="29"/>
      <c r="V164" s="10"/>
      <c r="W164" s="10"/>
      <c r="X164" s="10"/>
      <c r="Y164" s="295"/>
      <c r="Z164" s="522"/>
      <c r="AA164" s="522"/>
      <c r="AB164" s="522"/>
      <c r="AC164" s="541"/>
      <c r="AD164" s="541"/>
      <c r="AE164" s="551"/>
      <c r="AF164" s="551"/>
      <c r="AG164" s="389"/>
      <c r="AH164" s="389"/>
      <c r="AI164" s="389"/>
      <c r="AJ164" s="23"/>
    </row>
    <row r="165" spans="1:36" ht="40.5" customHeight="1">
      <c r="A165" s="488"/>
      <c r="B165" s="488"/>
      <c r="C165" s="488"/>
      <c r="D165" s="494"/>
      <c r="E165" s="300" t="s">
        <v>554</v>
      </c>
      <c r="F165" s="207" t="s">
        <v>164</v>
      </c>
      <c r="G165" s="295" t="s">
        <v>509</v>
      </c>
      <c r="H165" s="302">
        <v>1</v>
      </c>
      <c r="I165" s="215"/>
      <c r="J165" s="215"/>
      <c r="K165" s="295">
        <v>1</v>
      </c>
      <c r="L165" s="215"/>
      <c r="M165" s="215"/>
      <c r="N165" s="295">
        <v>1</v>
      </c>
      <c r="O165" s="215"/>
      <c r="P165" s="215"/>
      <c r="Q165" s="295">
        <v>1</v>
      </c>
      <c r="R165" s="215"/>
      <c r="S165" s="215"/>
      <c r="T165" s="215">
        <f t="shared" si="9"/>
        <v>4</v>
      </c>
      <c r="U165" s="29"/>
      <c r="V165" s="10"/>
      <c r="W165" s="10"/>
      <c r="X165" s="10"/>
      <c r="Y165" s="295"/>
      <c r="Z165" s="522"/>
      <c r="AA165" s="522"/>
      <c r="AB165" s="522"/>
      <c r="AC165" s="541"/>
      <c r="AD165" s="541"/>
      <c r="AE165" s="551"/>
      <c r="AF165" s="551"/>
      <c r="AG165" s="389"/>
      <c r="AH165" s="389"/>
      <c r="AI165" s="389"/>
      <c r="AJ165" s="23"/>
    </row>
    <row r="166" spans="1:36" ht="40.5" customHeight="1">
      <c r="A166" s="488"/>
      <c r="B166" s="488"/>
      <c r="C166" s="488"/>
      <c r="D166" s="494"/>
      <c r="E166" s="294" t="s">
        <v>555</v>
      </c>
      <c r="F166" s="207" t="s">
        <v>556</v>
      </c>
      <c r="G166" s="295" t="s">
        <v>557</v>
      </c>
      <c r="H166" s="302">
        <v>1</v>
      </c>
      <c r="I166" s="215"/>
      <c r="J166" s="215"/>
      <c r="K166" s="295">
        <v>1</v>
      </c>
      <c r="L166" s="215"/>
      <c r="M166" s="215"/>
      <c r="N166" s="295">
        <v>1</v>
      </c>
      <c r="O166" s="215"/>
      <c r="P166" s="215"/>
      <c r="Q166" s="295">
        <v>1</v>
      </c>
      <c r="R166" s="215"/>
      <c r="S166" s="215"/>
      <c r="T166" s="215">
        <f t="shared" si="9"/>
        <v>4</v>
      </c>
      <c r="U166" s="29"/>
      <c r="V166" s="10"/>
      <c r="W166" s="10"/>
      <c r="X166" s="10"/>
      <c r="Y166" s="295"/>
      <c r="Z166" s="522"/>
      <c r="AA166" s="522"/>
      <c r="AB166" s="522"/>
      <c r="AC166" s="541"/>
      <c r="AD166" s="541"/>
      <c r="AE166" s="551"/>
      <c r="AF166" s="551"/>
      <c r="AG166" s="389"/>
      <c r="AH166" s="389"/>
      <c r="AI166" s="389"/>
      <c r="AJ166" s="23"/>
    </row>
    <row r="167" spans="1:36" ht="38.25" customHeight="1">
      <c r="A167" s="488"/>
      <c r="B167" s="488"/>
      <c r="C167" s="489"/>
      <c r="D167" s="495"/>
      <c r="E167" s="300" t="s">
        <v>558</v>
      </c>
      <c r="F167" s="207" t="s">
        <v>164</v>
      </c>
      <c r="G167" s="295" t="s">
        <v>509</v>
      </c>
      <c r="H167" s="302">
        <v>1</v>
      </c>
      <c r="I167" s="215"/>
      <c r="J167" s="215"/>
      <c r="K167" s="295">
        <v>1</v>
      </c>
      <c r="L167" s="215"/>
      <c r="M167" s="215"/>
      <c r="N167" s="295">
        <v>1</v>
      </c>
      <c r="O167" s="215"/>
      <c r="P167" s="215"/>
      <c r="Q167" s="295">
        <v>1</v>
      </c>
      <c r="R167" s="215"/>
      <c r="S167" s="215"/>
      <c r="T167" s="215">
        <f t="shared" si="9"/>
        <v>4</v>
      </c>
      <c r="U167" s="29"/>
      <c r="V167" s="10"/>
      <c r="W167" s="10"/>
      <c r="X167" s="10"/>
      <c r="Y167" s="295"/>
      <c r="Z167" s="523"/>
      <c r="AA167" s="523"/>
      <c r="AB167" s="523"/>
      <c r="AC167" s="542"/>
      <c r="AD167" s="542"/>
      <c r="AE167" s="552"/>
      <c r="AF167" s="552"/>
      <c r="AG167" s="389"/>
      <c r="AH167" s="389"/>
      <c r="AI167" s="389"/>
      <c r="AJ167" s="23"/>
    </row>
    <row r="168" spans="1:36" ht="42" customHeight="1">
      <c r="A168" s="488"/>
      <c r="B168" s="488"/>
      <c r="C168" s="487" t="str">
        <f>PROGR_PROYEC_PONDE!E29</f>
        <v>Proyecto 24. Implementación de acciones de gestión ambiental institucional de la Corporación Autónoma Regional del Quindío.</v>
      </c>
      <c r="D168" s="493"/>
      <c r="E168" s="294" t="s">
        <v>559</v>
      </c>
      <c r="F168" s="207" t="s">
        <v>218</v>
      </c>
      <c r="G168" s="295" t="s">
        <v>560</v>
      </c>
      <c r="H168" s="218">
        <v>1</v>
      </c>
      <c r="I168" s="207"/>
      <c r="J168" s="207"/>
      <c r="K168" s="216">
        <v>1</v>
      </c>
      <c r="L168" s="207"/>
      <c r="M168" s="207"/>
      <c r="N168" s="216">
        <v>1</v>
      </c>
      <c r="O168" s="207"/>
      <c r="P168" s="207"/>
      <c r="Q168" s="216">
        <v>1</v>
      </c>
      <c r="R168" s="207"/>
      <c r="S168" s="207"/>
      <c r="T168" s="215">
        <f t="shared" si="9"/>
        <v>4</v>
      </c>
      <c r="U168" s="29"/>
      <c r="V168" s="10"/>
      <c r="W168" s="10"/>
      <c r="X168" s="10"/>
      <c r="Y168" s="295"/>
      <c r="Z168" s="521" t="s">
        <v>516</v>
      </c>
      <c r="AA168" s="521" t="s">
        <v>521</v>
      </c>
      <c r="AB168" s="521" t="s">
        <v>522</v>
      </c>
      <c r="AC168" s="554" t="s">
        <v>500</v>
      </c>
      <c r="AD168" s="554"/>
      <c r="AE168" s="482" t="s">
        <v>501</v>
      </c>
      <c r="AF168" s="482" t="s">
        <v>561</v>
      </c>
      <c r="AG168" s="309"/>
      <c r="AH168" s="309"/>
      <c r="AI168" s="309"/>
      <c r="AJ168" s="23"/>
    </row>
    <row r="169" spans="1:36" ht="44.25" customHeight="1">
      <c r="A169" s="488"/>
      <c r="B169" s="488"/>
      <c r="C169" s="488"/>
      <c r="D169" s="494"/>
      <c r="E169" s="294" t="s">
        <v>562</v>
      </c>
      <c r="F169" s="207" t="s">
        <v>218</v>
      </c>
      <c r="G169" s="295" t="s">
        <v>560</v>
      </c>
      <c r="H169" s="218">
        <v>1</v>
      </c>
      <c r="I169" s="207"/>
      <c r="J169" s="207"/>
      <c r="K169" s="216">
        <v>1</v>
      </c>
      <c r="L169" s="207"/>
      <c r="M169" s="207"/>
      <c r="N169" s="216">
        <v>1</v>
      </c>
      <c r="O169" s="207"/>
      <c r="P169" s="207"/>
      <c r="Q169" s="216">
        <v>1</v>
      </c>
      <c r="R169" s="207"/>
      <c r="S169" s="207"/>
      <c r="T169" s="215">
        <f t="shared" si="9"/>
        <v>4</v>
      </c>
      <c r="U169" s="29"/>
      <c r="V169" s="10"/>
      <c r="W169" s="10"/>
      <c r="X169" s="10"/>
      <c r="Y169" s="295"/>
      <c r="Z169" s="522"/>
      <c r="AA169" s="522"/>
      <c r="AB169" s="522"/>
      <c r="AC169" s="555"/>
      <c r="AD169" s="555"/>
      <c r="AE169" s="483"/>
      <c r="AF169" s="483"/>
      <c r="AG169" s="309"/>
      <c r="AH169" s="309"/>
      <c r="AI169" s="309"/>
      <c r="AJ169" s="23"/>
    </row>
    <row r="170" spans="1:36" ht="40.5" customHeight="1">
      <c r="A170" s="488"/>
      <c r="B170" s="488"/>
      <c r="C170" s="488"/>
      <c r="D170" s="494"/>
      <c r="E170" s="294" t="s">
        <v>563</v>
      </c>
      <c r="F170" s="207" t="s">
        <v>218</v>
      </c>
      <c r="G170" s="295" t="s">
        <v>564</v>
      </c>
      <c r="H170" s="218">
        <v>1</v>
      </c>
      <c r="I170" s="207"/>
      <c r="J170" s="207"/>
      <c r="K170" s="216">
        <v>0</v>
      </c>
      <c r="L170" s="207"/>
      <c r="M170" s="207"/>
      <c r="N170" s="216">
        <v>0</v>
      </c>
      <c r="O170" s="207"/>
      <c r="P170" s="207"/>
      <c r="Q170" s="216">
        <v>0</v>
      </c>
      <c r="R170" s="207"/>
      <c r="S170" s="207"/>
      <c r="T170" s="215">
        <f t="shared" si="9"/>
        <v>1</v>
      </c>
      <c r="U170" s="29"/>
      <c r="V170" s="10"/>
      <c r="W170" s="10"/>
      <c r="X170" s="10"/>
      <c r="Y170" s="295"/>
      <c r="Z170" s="522"/>
      <c r="AA170" s="522"/>
      <c r="AB170" s="522"/>
      <c r="AC170" s="555"/>
      <c r="AD170" s="555"/>
      <c r="AE170" s="483"/>
      <c r="AF170" s="483"/>
      <c r="AG170" s="309"/>
      <c r="AH170" s="309"/>
      <c r="AI170" s="309"/>
      <c r="AJ170" s="23"/>
    </row>
    <row r="171" spans="1:36" ht="42" customHeight="1">
      <c r="A171" s="488"/>
      <c r="B171" s="488"/>
      <c r="C171" s="488"/>
      <c r="D171" s="494"/>
      <c r="E171" s="294" t="s">
        <v>565</v>
      </c>
      <c r="F171" s="207" t="s">
        <v>218</v>
      </c>
      <c r="G171" s="295" t="s">
        <v>560</v>
      </c>
      <c r="H171" s="218">
        <v>0</v>
      </c>
      <c r="I171" s="207"/>
      <c r="J171" s="207"/>
      <c r="K171" s="216">
        <v>1</v>
      </c>
      <c r="L171" s="207"/>
      <c r="M171" s="207"/>
      <c r="N171" s="216">
        <v>1</v>
      </c>
      <c r="O171" s="207"/>
      <c r="P171" s="207"/>
      <c r="Q171" s="216">
        <v>1</v>
      </c>
      <c r="R171" s="207"/>
      <c r="S171" s="207"/>
      <c r="T171" s="215">
        <f t="shared" si="9"/>
        <v>3</v>
      </c>
      <c r="U171" s="29"/>
      <c r="V171" s="10"/>
      <c r="W171" s="10"/>
      <c r="X171" s="10"/>
      <c r="Y171" s="295"/>
      <c r="Z171" s="522"/>
      <c r="AA171" s="522"/>
      <c r="AB171" s="522"/>
      <c r="AC171" s="555"/>
      <c r="AD171" s="555"/>
      <c r="AE171" s="483"/>
      <c r="AF171" s="483"/>
      <c r="AG171" s="309"/>
      <c r="AH171" s="309"/>
      <c r="AI171" s="309"/>
      <c r="AJ171" s="23"/>
    </row>
    <row r="172" spans="1:36" ht="45.75" customHeight="1">
      <c r="A172" s="488"/>
      <c r="B172" s="488"/>
      <c r="C172" s="488"/>
      <c r="D172" s="494"/>
      <c r="E172" s="294" t="s">
        <v>566</v>
      </c>
      <c r="F172" s="207" t="s">
        <v>218</v>
      </c>
      <c r="G172" s="295" t="s">
        <v>567</v>
      </c>
      <c r="H172" s="218">
        <v>1</v>
      </c>
      <c r="I172" s="207"/>
      <c r="J172" s="207"/>
      <c r="K172" s="216">
        <v>0</v>
      </c>
      <c r="L172" s="207"/>
      <c r="M172" s="207"/>
      <c r="N172" s="216">
        <v>0</v>
      </c>
      <c r="O172" s="207"/>
      <c r="P172" s="207"/>
      <c r="Q172" s="216">
        <v>0</v>
      </c>
      <c r="R172" s="207"/>
      <c r="S172" s="207"/>
      <c r="T172" s="215">
        <f t="shared" si="9"/>
        <v>1</v>
      </c>
      <c r="U172" s="29"/>
      <c r="V172" s="10"/>
      <c r="W172" s="10"/>
      <c r="X172" s="10"/>
      <c r="Y172" s="295"/>
      <c r="Z172" s="522"/>
      <c r="AA172" s="522"/>
      <c r="AB172" s="522"/>
      <c r="AC172" s="555"/>
      <c r="AD172" s="555"/>
      <c r="AE172" s="483"/>
      <c r="AF172" s="483"/>
      <c r="AG172" s="309"/>
      <c r="AH172" s="309"/>
      <c r="AI172" s="309"/>
      <c r="AJ172" s="23"/>
    </row>
    <row r="173" spans="1:36" ht="45.75" customHeight="1">
      <c r="A173" s="489"/>
      <c r="B173" s="489"/>
      <c r="C173" s="489"/>
      <c r="D173" s="495"/>
      <c r="E173" s="294" t="s">
        <v>568</v>
      </c>
      <c r="F173" s="207" t="s">
        <v>218</v>
      </c>
      <c r="G173" s="295" t="s">
        <v>560</v>
      </c>
      <c r="H173" s="218">
        <v>0</v>
      </c>
      <c r="I173" s="207"/>
      <c r="J173" s="207"/>
      <c r="K173" s="216">
        <v>1</v>
      </c>
      <c r="L173" s="207"/>
      <c r="M173" s="207"/>
      <c r="N173" s="216">
        <v>1</v>
      </c>
      <c r="O173" s="207"/>
      <c r="P173" s="207"/>
      <c r="Q173" s="216">
        <v>1</v>
      </c>
      <c r="R173" s="207"/>
      <c r="S173" s="207"/>
      <c r="T173" s="215">
        <f t="shared" si="9"/>
        <v>3</v>
      </c>
      <c r="U173" s="29"/>
      <c r="V173" s="10"/>
      <c r="W173" s="10"/>
      <c r="X173" s="10"/>
      <c r="Y173" s="295"/>
      <c r="Z173" s="523"/>
      <c r="AA173" s="523"/>
      <c r="AB173" s="523"/>
      <c r="AC173" s="556"/>
      <c r="AD173" s="556"/>
      <c r="AE173" s="484"/>
      <c r="AF173" s="484"/>
      <c r="AG173" s="309"/>
      <c r="AH173" s="309"/>
      <c r="AI173" s="309"/>
      <c r="AJ173" s="23"/>
    </row>
    <row r="174" spans="1:36">
      <c r="A174" s="11"/>
      <c r="B174" s="12"/>
      <c r="C174" s="12"/>
      <c r="D174" s="12"/>
      <c r="E174" s="12"/>
      <c r="F174" s="12"/>
      <c r="G174" s="12"/>
      <c r="H174" s="12"/>
      <c r="I174" s="12"/>
      <c r="J174" s="12"/>
      <c r="K174" s="12"/>
      <c r="L174" s="12"/>
      <c r="M174" s="12"/>
      <c r="N174" s="12"/>
      <c r="O174" s="12"/>
      <c r="P174" s="12"/>
      <c r="Q174" s="12"/>
      <c r="R174" s="12"/>
      <c r="S174" s="12"/>
      <c r="T174" s="12"/>
      <c r="U174" s="12"/>
      <c r="V174" s="12"/>
      <c r="W174" s="12"/>
      <c r="X174" s="12"/>
    </row>
    <row r="175" spans="1:36">
      <c r="A175" s="11"/>
      <c r="B175" s="12"/>
      <c r="C175" s="12"/>
      <c r="D175" s="12"/>
      <c r="E175" s="12"/>
      <c r="F175" s="12"/>
      <c r="G175" s="12"/>
      <c r="H175" s="12"/>
      <c r="I175" s="12"/>
      <c r="J175" s="12"/>
      <c r="K175" s="12"/>
      <c r="L175" s="12"/>
      <c r="M175" s="12"/>
      <c r="N175" s="12"/>
      <c r="O175" s="12"/>
      <c r="P175" s="12"/>
      <c r="Q175" s="12"/>
      <c r="R175" s="12"/>
      <c r="S175" s="12"/>
      <c r="T175" s="12"/>
      <c r="U175" s="12"/>
      <c r="V175" s="12"/>
      <c r="W175" s="12"/>
      <c r="X175" s="12"/>
    </row>
    <row r="176" spans="1:36">
      <c r="A176" s="11"/>
      <c r="B176" s="12"/>
      <c r="C176" s="12"/>
      <c r="D176" s="12"/>
      <c r="E176" s="12"/>
      <c r="F176" s="12"/>
      <c r="G176" s="12"/>
      <c r="H176" s="12"/>
      <c r="I176" s="12"/>
      <c r="J176" s="12"/>
      <c r="K176" s="12"/>
      <c r="L176" s="12"/>
      <c r="M176" s="12"/>
      <c r="N176" s="12"/>
      <c r="O176" s="12"/>
      <c r="P176" s="12"/>
      <c r="Q176" s="12"/>
      <c r="R176" s="12"/>
      <c r="S176" s="12"/>
      <c r="T176" s="12"/>
      <c r="U176" s="12"/>
      <c r="V176" s="12"/>
      <c r="W176" s="12"/>
      <c r="X176" s="12"/>
    </row>
    <row r="177" spans="1:24">
      <c r="A177" s="11"/>
      <c r="B177" s="12"/>
      <c r="C177" s="12"/>
      <c r="D177" s="12"/>
      <c r="E177" s="12"/>
      <c r="F177" s="12"/>
      <c r="G177" s="12"/>
      <c r="H177" s="12"/>
      <c r="I177" s="12"/>
      <c r="J177" s="12"/>
      <c r="K177" s="12"/>
      <c r="L177" s="12"/>
      <c r="M177" s="12"/>
      <c r="N177" s="12"/>
      <c r="O177" s="12"/>
      <c r="P177" s="12"/>
      <c r="Q177" s="12"/>
      <c r="R177" s="12"/>
      <c r="S177" s="12"/>
      <c r="T177" s="12"/>
      <c r="U177" s="12"/>
      <c r="V177" s="12"/>
      <c r="W177" s="12"/>
      <c r="X177" s="12"/>
    </row>
    <row r="178" spans="1:24">
      <c r="A178" s="11"/>
      <c r="B178" s="12"/>
      <c r="C178" s="12"/>
      <c r="D178" s="12"/>
      <c r="E178" s="12"/>
      <c r="F178" s="12"/>
      <c r="G178" s="12"/>
      <c r="H178" s="12"/>
      <c r="I178" s="12"/>
      <c r="J178" s="12"/>
      <c r="K178" s="12"/>
      <c r="L178" s="12"/>
      <c r="M178" s="12"/>
      <c r="N178" s="12"/>
      <c r="O178" s="12"/>
      <c r="P178" s="12"/>
      <c r="Q178" s="12"/>
      <c r="R178" s="12"/>
      <c r="S178" s="12"/>
      <c r="T178" s="12"/>
      <c r="U178" s="12"/>
      <c r="V178" s="12"/>
      <c r="W178" s="12"/>
      <c r="X178" s="12"/>
    </row>
    <row r="179" spans="1:24">
      <c r="A179" s="11"/>
      <c r="B179" s="12"/>
      <c r="C179" s="12"/>
      <c r="D179" s="12"/>
      <c r="E179" s="12"/>
      <c r="F179" s="12"/>
      <c r="G179" s="12"/>
      <c r="H179" s="12"/>
      <c r="I179" s="12"/>
      <c r="J179" s="12"/>
      <c r="K179" s="12"/>
      <c r="L179" s="12"/>
      <c r="M179" s="12"/>
      <c r="N179" s="12"/>
      <c r="O179" s="12"/>
      <c r="P179" s="12"/>
      <c r="Q179" s="12"/>
      <c r="R179" s="12"/>
      <c r="S179" s="12"/>
      <c r="T179" s="12"/>
      <c r="U179" s="12"/>
      <c r="V179" s="12"/>
      <c r="W179" s="12"/>
      <c r="X179" s="12"/>
    </row>
    <row r="180" spans="1:24">
      <c r="A180" s="11"/>
      <c r="B180" s="12"/>
      <c r="C180" s="12"/>
      <c r="D180" s="12"/>
      <c r="E180" s="12"/>
      <c r="F180" s="12"/>
      <c r="G180" s="12"/>
      <c r="H180" s="12"/>
      <c r="I180" s="12"/>
      <c r="J180" s="12"/>
      <c r="K180" s="12"/>
      <c r="L180" s="12"/>
      <c r="M180" s="12"/>
      <c r="N180" s="12"/>
      <c r="O180" s="12"/>
      <c r="P180" s="12"/>
      <c r="Q180" s="12"/>
      <c r="R180" s="12"/>
      <c r="S180" s="12"/>
      <c r="T180" s="12"/>
      <c r="U180" s="12"/>
      <c r="V180" s="12"/>
      <c r="W180" s="12"/>
      <c r="X180" s="12"/>
    </row>
    <row r="181" spans="1:24">
      <c r="A181" s="11"/>
      <c r="B181" s="12"/>
      <c r="C181" s="12"/>
      <c r="D181" s="12"/>
      <c r="E181" s="12"/>
      <c r="F181" s="12"/>
      <c r="G181" s="12"/>
      <c r="H181" s="12"/>
      <c r="I181" s="12"/>
      <c r="J181" s="12"/>
      <c r="K181" s="12"/>
      <c r="L181" s="12"/>
      <c r="M181" s="12"/>
      <c r="N181" s="12"/>
      <c r="O181" s="12"/>
      <c r="P181" s="12"/>
      <c r="Q181" s="12"/>
      <c r="R181" s="12"/>
      <c r="S181" s="12"/>
      <c r="T181" s="12"/>
      <c r="U181" s="12"/>
      <c r="V181" s="12"/>
      <c r="W181" s="12"/>
      <c r="X181" s="12"/>
    </row>
    <row r="182" spans="1:24">
      <c r="A182" s="11"/>
      <c r="B182" s="12"/>
      <c r="C182" s="12"/>
      <c r="D182" s="12"/>
      <c r="E182" s="12"/>
      <c r="F182" s="12"/>
      <c r="G182" s="12"/>
      <c r="H182" s="12"/>
      <c r="I182" s="12"/>
      <c r="J182" s="12"/>
      <c r="K182" s="12"/>
      <c r="L182" s="12"/>
      <c r="M182" s="12"/>
      <c r="N182" s="12"/>
      <c r="O182" s="12"/>
      <c r="P182" s="12"/>
      <c r="Q182" s="12"/>
      <c r="R182" s="12"/>
      <c r="S182" s="12"/>
      <c r="T182" s="12"/>
      <c r="U182" s="12"/>
      <c r="V182" s="12"/>
      <c r="W182" s="12"/>
      <c r="X182" s="12"/>
    </row>
    <row r="183" spans="1:24">
      <c r="A183" s="11"/>
      <c r="B183" s="12"/>
      <c r="C183" s="12"/>
      <c r="D183" s="12"/>
      <c r="E183" s="12"/>
      <c r="F183" s="12"/>
      <c r="G183" s="12"/>
      <c r="H183" s="12"/>
      <c r="I183" s="12"/>
      <c r="J183" s="12"/>
      <c r="K183" s="12"/>
      <c r="L183" s="12"/>
      <c r="M183" s="12"/>
      <c r="N183" s="12"/>
      <c r="O183" s="12"/>
      <c r="P183" s="12"/>
      <c r="Q183" s="12"/>
      <c r="R183" s="12"/>
      <c r="S183" s="12"/>
      <c r="T183" s="12"/>
      <c r="U183" s="12"/>
      <c r="V183" s="12"/>
      <c r="W183" s="12"/>
      <c r="X183" s="12"/>
    </row>
    <row r="184" spans="1:24">
      <c r="A184" s="11"/>
      <c r="B184" s="12"/>
      <c r="C184" s="12"/>
      <c r="D184" s="12"/>
      <c r="E184" s="12"/>
      <c r="F184" s="12"/>
      <c r="G184" s="12"/>
      <c r="H184" s="12"/>
      <c r="I184" s="12"/>
      <c r="J184" s="12"/>
      <c r="K184" s="12"/>
      <c r="L184" s="12"/>
      <c r="M184" s="12"/>
      <c r="N184" s="12"/>
      <c r="O184" s="12"/>
      <c r="P184" s="12"/>
      <c r="Q184" s="12"/>
      <c r="R184" s="12"/>
      <c r="S184" s="12"/>
      <c r="T184" s="12"/>
      <c r="U184" s="12"/>
      <c r="V184" s="12"/>
      <c r="W184" s="12"/>
      <c r="X184" s="12"/>
    </row>
    <row r="185" spans="1:24">
      <c r="A185" s="11"/>
      <c r="B185" s="12"/>
      <c r="C185" s="12"/>
      <c r="D185" s="12"/>
      <c r="E185" s="12"/>
      <c r="F185" s="12"/>
      <c r="G185" s="12"/>
      <c r="H185" s="12"/>
      <c r="I185" s="12"/>
      <c r="J185" s="12"/>
      <c r="K185" s="12"/>
      <c r="L185" s="12"/>
      <c r="M185" s="12"/>
      <c r="N185" s="12"/>
      <c r="O185" s="12"/>
      <c r="P185" s="12"/>
      <c r="Q185" s="12"/>
      <c r="R185" s="12"/>
      <c r="S185" s="12"/>
      <c r="T185" s="12"/>
      <c r="U185" s="12"/>
      <c r="V185" s="12"/>
      <c r="W185" s="12"/>
      <c r="X185" s="12"/>
    </row>
    <row r="186" spans="1:24">
      <c r="A186" s="11"/>
      <c r="B186" s="12"/>
      <c r="C186" s="12"/>
      <c r="D186" s="12"/>
      <c r="E186" s="12"/>
      <c r="F186" s="12"/>
      <c r="G186" s="12"/>
      <c r="H186" s="12"/>
      <c r="I186" s="12"/>
      <c r="J186" s="12"/>
      <c r="K186" s="12"/>
      <c r="L186" s="12"/>
      <c r="M186" s="12"/>
      <c r="N186" s="12"/>
      <c r="O186" s="12"/>
      <c r="P186" s="12"/>
      <c r="Q186" s="12"/>
      <c r="R186" s="12"/>
      <c r="S186" s="12"/>
      <c r="T186" s="12"/>
      <c r="U186" s="12"/>
      <c r="V186" s="12"/>
      <c r="W186" s="12"/>
      <c r="X186" s="12"/>
    </row>
    <row r="187" spans="1:24">
      <c r="A187" s="11"/>
      <c r="B187" s="12"/>
      <c r="C187" s="12"/>
      <c r="D187" s="12"/>
      <c r="E187" s="12"/>
      <c r="F187" s="12"/>
      <c r="G187" s="12"/>
      <c r="H187" s="12"/>
      <c r="I187" s="12"/>
      <c r="J187" s="12"/>
      <c r="K187" s="12"/>
      <c r="L187" s="12"/>
      <c r="M187" s="12"/>
      <c r="N187" s="12"/>
      <c r="O187" s="12"/>
      <c r="P187" s="12"/>
      <c r="Q187" s="12"/>
      <c r="R187" s="12"/>
      <c r="S187" s="12"/>
      <c r="T187" s="12"/>
      <c r="U187" s="12"/>
      <c r="V187" s="12"/>
      <c r="W187" s="12"/>
      <c r="X187" s="12"/>
    </row>
    <row r="188" spans="1:24">
      <c r="A188" s="11"/>
      <c r="B188" s="12"/>
      <c r="C188" s="12"/>
      <c r="D188" s="12"/>
      <c r="E188" s="12"/>
      <c r="F188" s="12"/>
      <c r="G188" s="12"/>
      <c r="H188" s="12"/>
      <c r="I188" s="12"/>
      <c r="J188" s="12"/>
      <c r="K188" s="12"/>
      <c r="L188" s="12"/>
      <c r="M188" s="12"/>
      <c r="N188" s="12"/>
      <c r="O188" s="12"/>
      <c r="P188" s="12"/>
      <c r="Q188" s="12"/>
      <c r="R188" s="12"/>
      <c r="S188" s="12"/>
      <c r="T188" s="12"/>
      <c r="U188" s="12"/>
      <c r="V188" s="12"/>
      <c r="W188" s="12"/>
      <c r="X188" s="12"/>
    </row>
    <row r="189" spans="1:24">
      <c r="A189" s="11"/>
      <c r="B189" s="12"/>
      <c r="C189" s="12"/>
      <c r="D189" s="12"/>
      <c r="E189" s="12"/>
      <c r="F189" s="12"/>
      <c r="G189" s="12"/>
      <c r="H189" s="12"/>
      <c r="I189" s="12"/>
      <c r="J189" s="12"/>
      <c r="K189" s="12"/>
      <c r="L189" s="12"/>
      <c r="M189" s="12"/>
      <c r="N189" s="12"/>
      <c r="O189" s="12"/>
      <c r="P189" s="12"/>
      <c r="Q189" s="12"/>
      <c r="R189" s="12"/>
      <c r="S189" s="12"/>
      <c r="T189" s="12"/>
      <c r="U189" s="12"/>
      <c r="V189" s="12"/>
      <c r="W189" s="12"/>
      <c r="X189" s="12"/>
    </row>
    <row r="190" spans="1:24">
      <c r="A190" s="11"/>
      <c r="B190" s="12"/>
      <c r="C190" s="12"/>
      <c r="D190" s="12"/>
      <c r="E190" s="12"/>
      <c r="F190" s="12"/>
      <c r="G190" s="12"/>
      <c r="H190" s="12"/>
      <c r="I190" s="12"/>
      <c r="J190" s="12"/>
      <c r="K190" s="12"/>
      <c r="L190" s="12"/>
      <c r="M190" s="12"/>
      <c r="N190" s="12"/>
      <c r="O190" s="12"/>
      <c r="P190" s="12"/>
      <c r="Q190" s="12"/>
      <c r="R190" s="12"/>
      <c r="S190" s="12"/>
      <c r="T190" s="12"/>
      <c r="U190" s="12"/>
      <c r="V190" s="12"/>
      <c r="W190" s="12"/>
      <c r="X190" s="12"/>
    </row>
    <row r="191" spans="1:24">
      <c r="A191" s="11"/>
      <c r="B191" s="12"/>
      <c r="C191" s="12"/>
      <c r="D191" s="12"/>
      <c r="E191" s="12"/>
      <c r="F191" s="12"/>
      <c r="G191" s="12"/>
      <c r="H191" s="12"/>
      <c r="I191" s="12"/>
      <c r="J191" s="12"/>
      <c r="K191" s="12"/>
      <c r="L191" s="12"/>
      <c r="M191" s="12"/>
      <c r="N191" s="12"/>
      <c r="O191" s="12"/>
      <c r="P191" s="12"/>
      <c r="Q191" s="12"/>
      <c r="R191" s="12"/>
      <c r="S191" s="12"/>
      <c r="T191" s="12"/>
      <c r="U191" s="12"/>
      <c r="V191" s="12"/>
      <c r="W191" s="12"/>
      <c r="X191" s="12"/>
    </row>
    <row r="192" spans="1:24">
      <c r="A192" s="11"/>
      <c r="B192" s="12"/>
      <c r="C192" s="12"/>
      <c r="D192" s="12"/>
      <c r="E192" s="12"/>
      <c r="F192" s="12"/>
      <c r="G192" s="12"/>
      <c r="H192" s="12"/>
      <c r="I192" s="12"/>
      <c r="J192" s="12"/>
      <c r="K192" s="12"/>
      <c r="L192" s="12"/>
      <c r="M192" s="12"/>
      <c r="N192" s="12"/>
      <c r="O192" s="12"/>
      <c r="P192" s="12"/>
      <c r="Q192" s="12"/>
      <c r="R192" s="12"/>
      <c r="S192" s="12"/>
      <c r="T192" s="12"/>
      <c r="U192" s="12"/>
      <c r="V192" s="12"/>
      <c r="W192" s="12"/>
      <c r="X192" s="12"/>
    </row>
    <row r="193" spans="1:24">
      <c r="A193" s="11"/>
      <c r="B193" s="12"/>
      <c r="C193" s="12"/>
      <c r="D193" s="12"/>
      <c r="E193" s="12"/>
      <c r="F193" s="12"/>
      <c r="G193" s="12"/>
      <c r="H193" s="12"/>
      <c r="I193" s="12"/>
      <c r="J193" s="12"/>
      <c r="K193" s="12"/>
      <c r="L193" s="12"/>
      <c r="M193" s="12"/>
      <c r="N193" s="12"/>
      <c r="O193" s="12"/>
      <c r="P193" s="12"/>
      <c r="Q193" s="12"/>
      <c r="R193" s="12"/>
      <c r="S193" s="12"/>
      <c r="T193" s="12"/>
      <c r="U193" s="12"/>
      <c r="V193" s="12"/>
      <c r="W193" s="12"/>
      <c r="X193" s="12"/>
    </row>
    <row r="194" spans="1:24">
      <c r="A194" s="11"/>
      <c r="B194" s="12"/>
      <c r="C194" s="12"/>
      <c r="D194" s="12"/>
      <c r="E194" s="12"/>
      <c r="F194" s="12"/>
      <c r="G194" s="12"/>
      <c r="H194" s="12"/>
      <c r="I194" s="12"/>
      <c r="J194" s="12"/>
      <c r="K194" s="12"/>
      <c r="L194" s="12"/>
      <c r="M194" s="12"/>
      <c r="N194" s="12"/>
      <c r="O194" s="12"/>
      <c r="P194" s="12"/>
      <c r="Q194" s="12"/>
      <c r="R194" s="12"/>
      <c r="S194" s="12"/>
      <c r="T194" s="12"/>
      <c r="U194" s="12"/>
      <c r="V194" s="12"/>
      <c r="W194" s="12"/>
      <c r="X194" s="12"/>
    </row>
    <row r="195" spans="1:24">
      <c r="A195" s="11"/>
      <c r="B195" s="12"/>
      <c r="C195" s="12"/>
      <c r="D195" s="12"/>
      <c r="E195" s="12"/>
      <c r="F195" s="12"/>
      <c r="G195" s="12"/>
      <c r="H195" s="12"/>
      <c r="I195" s="12"/>
      <c r="J195" s="12"/>
      <c r="K195" s="12"/>
      <c r="L195" s="12"/>
      <c r="M195" s="12"/>
      <c r="N195" s="12"/>
      <c r="O195" s="12"/>
      <c r="P195" s="12"/>
      <c r="Q195" s="12"/>
      <c r="R195" s="12"/>
      <c r="S195" s="12"/>
      <c r="T195" s="12"/>
      <c r="U195" s="12"/>
      <c r="V195" s="12"/>
      <c r="W195" s="12"/>
      <c r="X195" s="12"/>
    </row>
    <row r="196" spans="1:24">
      <c r="A196" s="11"/>
      <c r="B196" s="12"/>
      <c r="C196" s="12"/>
      <c r="D196" s="12"/>
      <c r="E196" s="12"/>
      <c r="F196" s="12"/>
      <c r="G196" s="12"/>
      <c r="H196" s="12"/>
      <c r="I196" s="12"/>
      <c r="J196" s="12"/>
      <c r="K196" s="12"/>
      <c r="L196" s="12"/>
      <c r="M196" s="12"/>
      <c r="N196" s="12"/>
      <c r="O196" s="12"/>
      <c r="P196" s="12"/>
      <c r="Q196" s="12"/>
      <c r="R196" s="12"/>
      <c r="S196" s="12"/>
      <c r="T196" s="12"/>
      <c r="U196" s="12"/>
      <c r="V196" s="12"/>
      <c r="W196" s="12"/>
      <c r="X196" s="12"/>
    </row>
    <row r="197" spans="1:24">
      <c r="A197" s="11"/>
      <c r="B197" s="12"/>
      <c r="C197" s="12"/>
      <c r="D197" s="12"/>
      <c r="E197" s="12"/>
      <c r="F197" s="12"/>
      <c r="G197" s="12"/>
      <c r="H197" s="12"/>
      <c r="I197" s="12"/>
      <c r="J197" s="12"/>
      <c r="K197" s="12"/>
      <c r="L197" s="12"/>
      <c r="M197" s="12"/>
      <c r="N197" s="12"/>
      <c r="O197" s="12"/>
      <c r="P197" s="12"/>
      <c r="Q197" s="12"/>
      <c r="R197" s="12"/>
      <c r="S197" s="12"/>
      <c r="T197" s="12"/>
      <c r="U197" s="12"/>
      <c r="V197" s="12"/>
      <c r="W197" s="12"/>
      <c r="X197" s="12"/>
    </row>
    <row r="198" spans="1:24">
      <c r="A198" s="11"/>
      <c r="B198" s="12"/>
      <c r="C198" s="12"/>
      <c r="D198" s="12"/>
      <c r="E198" s="12"/>
      <c r="F198" s="12"/>
      <c r="G198" s="12"/>
      <c r="H198" s="12"/>
      <c r="I198" s="12"/>
      <c r="J198" s="12"/>
      <c r="K198" s="12"/>
      <c r="L198" s="12"/>
      <c r="M198" s="12"/>
      <c r="N198" s="12"/>
      <c r="O198" s="12"/>
      <c r="P198" s="12"/>
      <c r="Q198" s="12"/>
      <c r="R198" s="12"/>
      <c r="S198" s="12"/>
      <c r="T198" s="12"/>
      <c r="U198" s="12"/>
      <c r="V198" s="12"/>
      <c r="W198" s="12"/>
      <c r="X198" s="12"/>
    </row>
    <row r="199" spans="1:24">
      <c r="A199" s="11"/>
      <c r="B199" s="12"/>
      <c r="C199" s="12"/>
      <c r="D199" s="12"/>
      <c r="E199" s="12"/>
      <c r="F199" s="12"/>
      <c r="G199" s="12"/>
      <c r="H199" s="12"/>
      <c r="I199" s="12"/>
      <c r="J199" s="12"/>
      <c r="K199" s="12"/>
      <c r="L199" s="12"/>
      <c r="M199" s="12"/>
      <c r="N199" s="12"/>
      <c r="O199" s="12"/>
      <c r="P199" s="12"/>
      <c r="Q199" s="12"/>
      <c r="R199" s="12"/>
      <c r="S199" s="12"/>
      <c r="T199" s="12"/>
      <c r="U199" s="12"/>
      <c r="V199" s="12"/>
      <c r="W199" s="12"/>
      <c r="X199" s="12"/>
    </row>
    <row r="200" spans="1:24">
      <c r="A200" s="11"/>
      <c r="B200" s="12"/>
      <c r="C200" s="12"/>
      <c r="D200" s="12"/>
      <c r="E200" s="12"/>
      <c r="F200" s="12"/>
      <c r="G200" s="12"/>
      <c r="H200" s="12"/>
      <c r="I200" s="12"/>
      <c r="J200" s="12"/>
      <c r="K200" s="12"/>
      <c r="L200" s="12"/>
      <c r="M200" s="12"/>
      <c r="N200" s="12"/>
      <c r="O200" s="12"/>
      <c r="P200" s="12"/>
      <c r="Q200" s="12"/>
      <c r="R200" s="12"/>
      <c r="S200" s="12"/>
      <c r="T200" s="12"/>
      <c r="U200" s="12"/>
      <c r="V200" s="12"/>
      <c r="W200" s="12"/>
      <c r="X200" s="12"/>
    </row>
    <row r="201" spans="1:24">
      <c r="A201" s="11"/>
      <c r="B201" s="12"/>
      <c r="C201" s="12"/>
      <c r="D201" s="12"/>
      <c r="E201" s="12"/>
      <c r="F201" s="12"/>
      <c r="G201" s="12"/>
      <c r="H201" s="12"/>
      <c r="I201" s="12"/>
      <c r="J201" s="12"/>
      <c r="K201" s="12"/>
      <c r="L201" s="12"/>
      <c r="M201" s="12"/>
      <c r="N201" s="12"/>
      <c r="O201" s="12"/>
      <c r="P201" s="12"/>
      <c r="Q201" s="12"/>
      <c r="R201" s="12"/>
      <c r="S201" s="12"/>
      <c r="T201" s="12"/>
      <c r="U201" s="12"/>
      <c r="V201" s="12"/>
      <c r="W201" s="12"/>
      <c r="X201" s="12"/>
    </row>
    <row r="202" spans="1:24">
      <c r="A202" s="11"/>
      <c r="B202" s="12"/>
      <c r="C202" s="12"/>
      <c r="D202" s="12"/>
      <c r="E202" s="12"/>
      <c r="F202" s="12"/>
      <c r="G202" s="12"/>
      <c r="H202" s="12"/>
      <c r="I202" s="12"/>
      <c r="J202" s="12"/>
      <c r="K202" s="12"/>
      <c r="L202" s="12"/>
      <c r="M202" s="12"/>
      <c r="N202" s="12"/>
      <c r="O202" s="12"/>
      <c r="P202" s="12"/>
      <c r="Q202" s="12"/>
      <c r="R202" s="12"/>
      <c r="S202" s="12"/>
      <c r="T202" s="12"/>
      <c r="U202" s="12"/>
      <c r="V202" s="12"/>
      <c r="W202" s="12"/>
      <c r="X202" s="12"/>
    </row>
    <row r="203" spans="1:24">
      <c r="A203" s="11"/>
      <c r="B203" s="12"/>
      <c r="C203" s="12"/>
      <c r="D203" s="12"/>
      <c r="E203" s="12"/>
      <c r="F203" s="12"/>
      <c r="G203" s="12"/>
      <c r="H203" s="12"/>
      <c r="I203" s="12"/>
      <c r="J203" s="12"/>
      <c r="K203" s="12"/>
      <c r="L203" s="12"/>
      <c r="M203" s="12"/>
      <c r="N203" s="12"/>
      <c r="O203" s="12"/>
      <c r="P203" s="12"/>
      <c r="Q203" s="12"/>
      <c r="R203" s="12"/>
      <c r="S203" s="12"/>
      <c r="T203" s="12"/>
      <c r="U203" s="12"/>
      <c r="V203" s="12"/>
      <c r="W203" s="12"/>
      <c r="X203" s="12"/>
    </row>
    <row r="204" spans="1:24">
      <c r="A204" s="11"/>
      <c r="B204" s="12"/>
      <c r="C204" s="12"/>
      <c r="D204" s="12"/>
      <c r="E204" s="12"/>
      <c r="F204" s="12"/>
      <c r="G204" s="12"/>
      <c r="H204" s="12"/>
      <c r="I204" s="12"/>
      <c r="J204" s="12"/>
      <c r="K204" s="12"/>
      <c r="L204" s="12"/>
      <c r="M204" s="12"/>
      <c r="N204" s="12"/>
      <c r="O204" s="12"/>
      <c r="P204" s="12"/>
      <c r="Q204" s="12"/>
      <c r="R204" s="12"/>
      <c r="S204" s="12"/>
      <c r="T204" s="12"/>
      <c r="U204" s="12"/>
      <c r="V204" s="12"/>
      <c r="W204" s="12"/>
      <c r="X204" s="12"/>
    </row>
    <row r="205" spans="1:24">
      <c r="A205" s="11"/>
      <c r="B205" s="12"/>
      <c r="C205" s="12"/>
      <c r="D205" s="12"/>
      <c r="E205" s="12"/>
      <c r="F205" s="12"/>
      <c r="G205" s="12"/>
      <c r="H205" s="12"/>
      <c r="I205" s="12"/>
      <c r="J205" s="12"/>
      <c r="K205" s="12"/>
      <c r="L205" s="12"/>
      <c r="M205" s="12"/>
      <c r="N205" s="12"/>
      <c r="O205" s="12"/>
      <c r="P205" s="12"/>
      <c r="Q205" s="12"/>
      <c r="R205" s="12"/>
      <c r="S205" s="12"/>
      <c r="T205" s="12"/>
      <c r="U205" s="12"/>
      <c r="V205" s="12"/>
      <c r="W205" s="12"/>
      <c r="X205" s="12"/>
    </row>
    <row r="206" spans="1:24">
      <c r="A206" s="11"/>
      <c r="B206" s="12"/>
      <c r="C206" s="12"/>
      <c r="D206" s="12"/>
      <c r="E206" s="12"/>
      <c r="F206" s="12"/>
      <c r="G206" s="12"/>
      <c r="H206" s="12"/>
      <c r="I206" s="12"/>
      <c r="J206" s="12"/>
      <c r="K206" s="12"/>
      <c r="L206" s="12"/>
      <c r="M206" s="12"/>
      <c r="N206" s="12"/>
      <c r="O206" s="12"/>
      <c r="P206" s="12"/>
      <c r="Q206" s="12"/>
      <c r="R206" s="12"/>
      <c r="S206" s="12"/>
      <c r="T206" s="12"/>
      <c r="U206" s="12"/>
      <c r="V206" s="12"/>
      <c r="W206" s="12"/>
      <c r="X206" s="12"/>
    </row>
    <row r="207" spans="1:24">
      <c r="A207" s="11"/>
      <c r="B207" s="12"/>
      <c r="C207" s="12"/>
      <c r="D207" s="12"/>
      <c r="E207" s="12"/>
      <c r="F207" s="12"/>
      <c r="G207" s="12"/>
      <c r="H207" s="12"/>
      <c r="I207" s="12"/>
      <c r="J207" s="12"/>
      <c r="K207" s="12"/>
      <c r="L207" s="12"/>
      <c r="M207" s="12"/>
      <c r="N207" s="12"/>
      <c r="O207" s="12"/>
      <c r="P207" s="12"/>
      <c r="Q207" s="12"/>
      <c r="R207" s="12"/>
      <c r="S207" s="12"/>
      <c r="T207" s="12"/>
      <c r="U207" s="12"/>
      <c r="V207" s="12"/>
      <c r="W207" s="12"/>
      <c r="X207" s="12"/>
    </row>
    <row r="208" spans="1:24">
      <c r="A208" s="11"/>
      <c r="B208" s="12"/>
      <c r="C208" s="12"/>
      <c r="D208" s="12"/>
      <c r="E208" s="12"/>
      <c r="F208" s="12"/>
      <c r="G208" s="12"/>
      <c r="H208" s="12"/>
      <c r="I208" s="12"/>
      <c r="J208" s="12"/>
      <c r="K208" s="12"/>
      <c r="L208" s="12"/>
      <c r="M208" s="12"/>
      <c r="N208" s="12"/>
      <c r="O208" s="12"/>
      <c r="P208" s="12"/>
      <c r="Q208" s="12"/>
      <c r="R208" s="12"/>
      <c r="S208" s="12"/>
      <c r="T208" s="12"/>
      <c r="U208" s="12"/>
      <c r="V208" s="12"/>
      <c r="W208" s="12"/>
      <c r="X208" s="12"/>
    </row>
    <row r="209" spans="1:24">
      <c r="A209" s="11"/>
      <c r="B209" s="12"/>
      <c r="C209" s="12"/>
      <c r="D209" s="12"/>
      <c r="E209" s="12"/>
      <c r="F209" s="12"/>
      <c r="G209" s="12"/>
      <c r="H209" s="12"/>
      <c r="I209" s="12"/>
      <c r="J209" s="12"/>
      <c r="K209" s="12"/>
      <c r="L209" s="12"/>
      <c r="M209" s="12"/>
      <c r="N209" s="12"/>
      <c r="O209" s="12"/>
      <c r="P209" s="12"/>
      <c r="Q209" s="12"/>
      <c r="R209" s="12"/>
      <c r="S209" s="12"/>
      <c r="T209" s="12"/>
      <c r="U209" s="12"/>
      <c r="V209" s="12"/>
      <c r="W209" s="12"/>
      <c r="X209" s="12"/>
    </row>
    <row r="210" spans="1:24">
      <c r="A210" s="11"/>
      <c r="B210" s="12"/>
      <c r="C210" s="12"/>
      <c r="D210" s="12"/>
      <c r="E210" s="12"/>
      <c r="F210" s="12"/>
      <c r="G210" s="12"/>
      <c r="H210" s="12"/>
      <c r="I210" s="12"/>
      <c r="J210" s="12"/>
      <c r="K210" s="12"/>
      <c r="L210" s="12"/>
      <c r="M210" s="12"/>
      <c r="N210" s="12"/>
      <c r="O210" s="12"/>
      <c r="P210" s="12"/>
      <c r="Q210" s="12"/>
      <c r="R210" s="12"/>
      <c r="S210" s="12"/>
      <c r="T210" s="12"/>
      <c r="U210" s="12"/>
      <c r="V210" s="12"/>
      <c r="W210" s="12"/>
      <c r="X210" s="12"/>
    </row>
    <row r="211" spans="1:24">
      <c r="A211" s="11"/>
      <c r="B211" s="12"/>
      <c r="C211" s="12"/>
      <c r="D211" s="12"/>
      <c r="E211" s="12"/>
      <c r="F211" s="12"/>
      <c r="G211" s="12"/>
      <c r="H211" s="12"/>
      <c r="I211" s="12"/>
      <c r="J211" s="12"/>
      <c r="K211" s="12"/>
      <c r="L211" s="12"/>
      <c r="M211" s="12"/>
      <c r="N211" s="12"/>
      <c r="O211" s="12"/>
      <c r="P211" s="12"/>
      <c r="Q211" s="12"/>
      <c r="R211" s="12"/>
      <c r="S211" s="12"/>
      <c r="T211" s="12"/>
      <c r="U211" s="12"/>
      <c r="V211" s="12"/>
      <c r="W211" s="12"/>
      <c r="X211" s="12"/>
    </row>
    <row r="212" spans="1:24">
      <c r="A212" s="11"/>
      <c r="B212" s="12"/>
      <c r="C212" s="12"/>
      <c r="D212" s="12"/>
      <c r="E212" s="12"/>
      <c r="F212" s="12"/>
      <c r="G212" s="12"/>
      <c r="H212" s="12"/>
      <c r="I212" s="12"/>
      <c r="J212" s="12"/>
      <c r="K212" s="12"/>
      <c r="L212" s="12"/>
      <c r="M212" s="12"/>
      <c r="N212" s="12"/>
      <c r="O212" s="12"/>
      <c r="P212" s="12"/>
      <c r="Q212" s="12"/>
      <c r="R212" s="12"/>
      <c r="S212" s="12"/>
      <c r="T212" s="12"/>
      <c r="U212" s="12"/>
      <c r="V212" s="12"/>
      <c r="W212" s="12"/>
      <c r="X212" s="12"/>
    </row>
    <row r="213" spans="1:24">
      <c r="A213" s="11"/>
      <c r="B213" s="12"/>
      <c r="C213" s="12"/>
      <c r="D213" s="12"/>
      <c r="E213" s="12"/>
      <c r="F213" s="12"/>
      <c r="G213" s="12"/>
      <c r="H213" s="12"/>
      <c r="I213" s="12"/>
      <c r="J213" s="12"/>
      <c r="K213" s="12"/>
      <c r="L213" s="12"/>
      <c r="M213" s="12"/>
      <c r="N213" s="12"/>
      <c r="O213" s="12"/>
      <c r="P213" s="12"/>
      <c r="Q213" s="12"/>
      <c r="R213" s="12"/>
      <c r="S213" s="12"/>
      <c r="T213" s="12"/>
      <c r="U213" s="12"/>
      <c r="V213" s="12"/>
      <c r="W213" s="12"/>
      <c r="X213" s="12"/>
    </row>
    <row r="214" spans="1:24">
      <c r="A214" s="11"/>
      <c r="B214" s="12"/>
      <c r="C214" s="12"/>
      <c r="D214" s="12"/>
      <c r="E214" s="12"/>
      <c r="F214" s="12"/>
      <c r="G214" s="12"/>
      <c r="H214" s="12"/>
      <c r="I214" s="12"/>
      <c r="J214" s="12"/>
      <c r="K214" s="12"/>
      <c r="L214" s="12"/>
      <c r="M214" s="12"/>
      <c r="N214" s="12"/>
      <c r="O214" s="12"/>
      <c r="P214" s="12"/>
      <c r="Q214" s="12"/>
      <c r="R214" s="12"/>
      <c r="S214" s="12"/>
      <c r="T214" s="12"/>
      <c r="U214" s="12"/>
      <c r="V214" s="12"/>
      <c r="W214" s="12"/>
      <c r="X214" s="12"/>
    </row>
    <row r="215" spans="1:24">
      <c r="A215" s="11"/>
      <c r="B215" s="12"/>
      <c r="C215" s="12"/>
      <c r="D215" s="12"/>
      <c r="E215" s="12"/>
      <c r="F215" s="12"/>
      <c r="G215" s="12"/>
      <c r="H215" s="12"/>
      <c r="I215" s="12"/>
      <c r="J215" s="12"/>
      <c r="K215" s="12"/>
      <c r="L215" s="12"/>
      <c r="M215" s="12"/>
      <c r="N215" s="12"/>
      <c r="O215" s="12"/>
      <c r="P215" s="12"/>
      <c r="Q215" s="12"/>
      <c r="R215" s="12"/>
      <c r="S215" s="12"/>
      <c r="T215" s="12"/>
      <c r="U215" s="12"/>
      <c r="V215" s="12"/>
      <c r="W215" s="12"/>
      <c r="X215" s="12"/>
    </row>
    <row r="216" spans="1:24">
      <c r="A216" s="11"/>
      <c r="B216" s="12"/>
      <c r="C216" s="12"/>
      <c r="D216" s="12"/>
      <c r="E216" s="12"/>
      <c r="F216" s="12"/>
      <c r="G216" s="12"/>
      <c r="H216" s="12"/>
      <c r="I216" s="12"/>
      <c r="J216" s="12"/>
      <c r="K216" s="12"/>
      <c r="L216" s="12"/>
      <c r="M216" s="12"/>
      <c r="N216" s="12"/>
      <c r="O216" s="12"/>
      <c r="P216" s="12"/>
      <c r="Q216" s="12"/>
      <c r="R216" s="12"/>
      <c r="S216" s="12"/>
      <c r="T216" s="12"/>
      <c r="U216" s="12"/>
      <c r="V216" s="12"/>
      <c r="W216" s="12"/>
      <c r="X216" s="12"/>
    </row>
    <row r="217" spans="1:24">
      <c r="A217" s="11"/>
      <c r="B217" s="12"/>
      <c r="C217" s="12"/>
      <c r="D217" s="12"/>
      <c r="E217" s="12"/>
      <c r="F217" s="12"/>
      <c r="G217" s="12"/>
      <c r="H217" s="12"/>
      <c r="I217" s="12"/>
      <c r="J217" s="12"/>
      <c r="K217" s="12"/>
      <c r="L217" s="12"/>
      <c r="M217" s="12"/>
      <c r="N217" s="12"/>
      <c r="O217" s="12"/>
      <c r="P217" s="12"/>
      <c r="Q217" s="12"/>
      <c r="R217" s="12"/>
      <c r="S217" s="12"/>
      <c r="T217" s="12"/>
      <c r="U217" s="12"/>
      <c r="V217" s="12"/>
      <c r="W217" s="12"/>
      <c r="X217" s="12"/>
    </row>
    <row r="218" spans="1:24">
      <c r="A218" s="11"/>
      <c r="B218" s="12"/>
      <c r="C218" s="12"/>
      <c r="D218" s="12"/>
      <c r="E218" s="12"/>
      <c r="F218" s="12"/>
      <c r="G218" s="12"/>
      <c r="H218" s="12"/>
      <c r="I218" s="12"/>
      <c r="J218" s="12"/>
      <c r="K218" s="12"/>
      <c r="L218" s="12"/>
      <c r="M218" s="12"/>
      <c r="N218" s="12"/>
      <c r="O218" s="12"/>
      <c r="P218" s="12"/>
      <c r="Q218" s="12"/>
      <c r="R218" s="12"/>
      <c r="S218" s="12"/>
      <c r="T218" s="12"/>
      <c r="U218" s="12"/>
      <c r="V218" s="12"/>
      <c r="W218" s="12"/>
      <c r="X218" s="12"/>
    </row>
    <row r="219" spans="1:24">
      <c r="A219" s="11"/>
      <c r="B219" s="12"/>
      <c r="C219" s="12"/>
      <c r="D219" s="12"/>
      <c r="E219" s="12"/>
      <c r="F219" s="12"/>
      <c r="G219" s="12"/>
      <c r="H219" s="12"/>
      <c r="I219" s="12"/>
      <c r="J219" s="12"/>
      <c r="K219" s="12"/>
      <c r="L219" s="12"/>
      <c r="M219" s="12"/>
      <c r="N219" s="12"/>
      <c r="O219" s="12"/>
      <c r="P219" s="12"/>
      <c r="Q219" s="12"/>
      <c r="R219" s="12"/>
      <c r="S219" s="12"/>
      <c r="T219" s="12"/>
      <c r="U219" s="12"/>
      <c r="V219" s="12"/>
      <c r="W219" s="12"/>
      <c r="X219" s="12"/>
    </row>
    <row r="220" spans="1:24">
      <c r="A220" s="11"/>
      <c r="B220" s="12"/>
      <c r="C220" s="12"/>
      <c r="D220" s="12"/>
      <c r="E220" s="12"/>
      <c r="F220" s="12"/>
      <c r="G220" s="12"/>
      <c r="H220" s="12"/>
      <c r="I220" s="12"/>
      <c r="J220" s="12"/>
      <c r="K220" s="12"/>
      <c r="L220" s="12"/>
      <c r="M220" s="12"/>
      <c r="N220" s="12"/>
      <c r="O220" s="12"/>
      <c r="P220" s="12"/>
      <c r="Q220" s="12"/>
      <c r="R220" s="12"/>
      <c r="S220" s="12"/>
      <c r="T220" s="12"/>
      <c r="U220" s="12"/>
      <c r="V220" s="12"/>
      <c r="W220" s="12"/>
      <c r="X220" s="12"/>
    </row>
    <row r="221" spans="1:24">
      <c r="A221" s="11"/>
      <c r="B221" s="12"/>
      <c r="C221" s="12"/>
      <c r="D221" s="12"/>
      <c r="E221" s="12"/>
      <c r="F221" s="12"/>
      <c r="G221" s="12"/>
      <c r="H221" s="12"/>
      <c r="I221" s="12"/>
      <c r="J221" s="12"/>
      <c r="K221" s="12"/>
      <c r="L221" s="12"/>
      <c r="M221" s="12"/>
      <c r="N221" s="12"/>
      <c r="O221" s="12"/>
      <c r="P221" s="12"/>
      <c r="Q221" s="12"/>
      <c r="R221" s="12"/>
      <c r="S221" s="12"/>
      <c r="T221" s="12"/>
      <c r="U221" s="12"/>
      <c r="V221" s="12"/>
      <c r="W221" s="12"/>
      <c r="X221" s="12"/>
    </row>
    <row r="222" spans="1:24">
      <c r="A222" s="11"/>
      <c r="B222" s="12"/>
      <c r="C222" s="12"/>
      <c r="D222" s="12"/>
      <c r="E222" s="12"/>
      <c r="F222" s="12"/>
      <c r="G222" s="12"/>
      <c r="H222" s="12"/>
      <c r="I222" s="12"/>
      <c r="J222" s="12"/>
      <c r="K222" s="12"/>
      <c r="L222" s="12"/>
      <c r="M222" s="12"/>
      <c r="N222" s="12"/>
      <c r="O222" s="12"/>
      <c r="P222" s="12"/>
      <c r="Q222" s="12"/>
      <c r="R222" s="12"/>
      <c r="S222" s="12"/>
      <c r="T222" s="12"/>
      <c r="U222" s="12"/>
      <c r="V222" s="12"/>
      <c r="W222" s="12"/>
      <c r="X222" s="12"/>
    </row>
    <row r="223" spans="1:24">
      <c r="A223" s="11"/>
      <c r="B223" s="12"/>
      <c r="C223" s="12"/>
      <c r="D223" s="12"/>
      <c r="E223" s="12"/>
      <c r="F223" s="12"/>
      <c r="G223" s="12"/>
      <c r="H223" s="12"/>
      <c r="I223" s="12"/>
      <c r="J223" s="12"/>
      <c r="K223" s="12"/>
      <c r="L223" s="12"/>
      <c r="M223" s="12"/>
      <c r="N223" s="12"/>
      <c r="O223" s="12"/>
      <c r="P223" s="12"/>
      <c r="Q223" s="12"/>
      <c r="R223" s="12"/>
      <c r="S223" s="12"/>
      <c r="T223" s="12"/>
      <c r="U223" s="12"/>
      <c r="V223" s="12"/>
      <c r="W223" s="12"/>
      <c r="X223" s="12"/>
    </row>
    <row r="224" spans="1:24">
      <c r="A224" s="11"/>
      <c r="B224" s="12"/>
      <c r="C224" s="12"/>
      <c r="D224" s="12"/>
      <c r="E224" s="12"/>
      <c r="F224" s="12"/>
      <c r="G224" s="12"/>
      <c r="H224" s="12"/>
      <c r="I224" s="12"/>
      <c r="J224" s="12"/>
      <c r="K224" s="12"/>
      <c r="L224" s="12"/>
      <c r="M224" s="12"/>
      <c r="N224" s="12"/>
      <c r="O224" s="12"/>
      <c r="P224" s="12"/>
      <c r="Q224" s="12"/>
      <c r="R224" s="12"/>
      <c r="S224" s="12"/>
      <c r="T224" s="12"/>
      <c r="U224" s="12"/>
      <c r="V224" s="12"/>
      <c r="W224" s="12"/>
      <c r="X224" s="12"/>
    </row>
    <row r="225" spans="1:24">
      <c r="A225" s="11"/>
      <c r="B225" s="12"/>
      <c r="C225" s="12"/>
      <c r="D225" s="12"/>
      <c r="E225" s="12"/>
      <c r="F225" s="12"/>
      <c r="G225" s="12"/>
      <c r="H225" s="12"/>
      <c r="I225" s="12"/>
      <c r="J225" s="12"/>
      <c r="K225" s="12"/>
      <c r="L225" s="12"/>
      <c r="M225" s="12"/>
      <c r="N225" s="12"/>
      <c r="O225" s="12"/>
      <c r="P225" s="12"/>
      <c r="Q225" s="12"/>
      <c r="R225" s="12"/>
      <c r="S225" s="12"/>
      <c r="T225" s="12"/>
      <c r="U225" s="12"/>
      <c r="V225" s="12"/>
      <c r="W225" s="12"/>
      <c r="X225" s="12"/>
    </row>
    <row r="226" spans="1:24">
      <c r="A226" s="11"/>
      <c r="B226" s="12"/>
      <c r="C226" s="12"/>
      <c r="D226" s="12"/>
      <c r="E226" s="12"/>
      <c r="F226" s="12"/>
      <c r="G226" s="12"/>
      <c r="H226" s="12"/>
      <c r="I226" s="12"/>
      <c r="J226" s="12"/>
      <c r="K226" s="12"/>
      <c r="L226" s="12"/>
      <c r="M226" s="12"/>
      <c r="N226" s="12"/>
      <c r="O226" s="12"/>
      <c r="P226" s="12"/>
      <c r="Q226" s="12"/>
      <c r="R226" s="12"/>
      <c r="S226" s="12"/>
      <c r="T226" s="12"/>
      <c r="U226" s="12"/>
      <c r="V226" s="12"/>
      <c r="W226" s="12"/>
      <c r="X226" s="12"/>
    </row>
    <row r="227" spans="1:24">
      <c r="A227" s="11"/>
      <c r="B227" s="12"/>
      <c r="C227" s="12"/>
      <c r="D227" s="12"/>
      <c r="E227" s="12"/>
      <c r="F227" s="12"/>
      <c r="G227" s="12"/>
      <c r="H227" s="12"/>
      <c r="I227" s="12"/>
      <c r="J227" s="12"/>
      <c r="K227" s="12"/>
      <c r="L227" s="12"/>
      <c r="M227" s="12"/>
      <c r="N227" s="12"/>
      <c r="O227" s="12"/>
      <c r="P227" s="12"/>
      <c r="Q227" s="12"/>
      <c r="R227" s="12"/>
      <c r="S227" s="12"/>
      <c r="T227" s="12"/>
      <c r="U227" s="12"/>
      <c r="V227" s="12"/>
      <c r="W227" s="12"/>
      <c r="X227" s="12"/>
    </row>
    <row r="228" spans="1:24">
      <c r="A228" s="11"/>
      <c r="B228" s="12"/>
      <c r="C228" s="12"/>
      <c r="D228" s="12"/>
      <c r="E228" s="12"/>
      <c r="F228" s="12"/>
      <c r="G228" s="12"/>
      <c r="H228" s="12"/>
      <c r="I228" s="12"/>
      <c r="J228" s="12"/>
      <c r="K228" s="12"/>
      <c r="L228" s="12"/>
      <c r="M228" s="12"/>
      <c r="N228" s="12"/>
      <c r="O228" s="12"/>
      <c r="P228" s="12"/>
      <c r="Q228" s="12"/>
      <c r="R228" s="12"/>
      <c r="S228" s="12"/>
      <c r="T228" s="12"/>
      <c r="U228" s="12"/>
      <c r="V228" s="12"/>
      <c r="W228" s="12"/>
      <c r="X228" s="12"/>
    </row>
    <row r="229" spans="1:24">
      <c r="A229" s="11"/>
      <c r="B229" s="12"/>
      <c r="C229" s="12"/>
      <c r="D229" s="12"/>
      <c r="E229" s="12"/>
      <c r="F229" s="12"/>
      <c r="G229" s="12"/>
      <c r="H229" s="12"/>
      <c r="I229" s="12"/>
      <c r="J229" s="12"/>
      <c r="K229" s="12"/>
      <c r="L229" s="12"/>
      <c r="M229" s="12"/>
      <c r="N229" s="12"/>
      <c r="O229" s="12"/>
      <c r="P229" s="12"/>
      <c r="Q229" s="12"/>
      <c r="R229" s="12"/>
      <c r="S229" s="12"/>
      <c r="T229" s="12"/>
      <c r="U229" s="12"/>
      <c r="V229" s="12"/>
      <c r="W229" s="12"/>
      <c r="X229" s="12"/>
    </row>
    <row r="230" spans="1:24">
      <c r="A230" s="11"/>
      <c r="B230" s="12"/>
      <c r="C230" s="12"/>
      <c r="D230" s="12"/>
      <c r="E230" s="12"/>
      <c r="F230" s="12"/>
      <c r="G230" s="12"/>
      <c r="H230" s="12"/>
      <c r="I230" s="12"/>
      <c r="J230" s="12"/>
      <c r="K230" s="12"/>
      <c r="L230" s="12"/>
      <c r="M230" s="12"/>
      <c r="N230" s="12"/>
      <c r="O230" s="12"/>
      <c r="P230" s="12"/>
      <c r="Q230" s="12"/>
      <c r="R230" s="12"/>
      <c r="S230" s="12"/>
      <c r="T230" s="12"/>
      <c r="U230" s="12"/>
      <c r="V230" s="12"/>
      <c r="W230" s="12"/>
      <c r="X230" s="12"/>
    </row>
    <row r="231" spans="1:24">
      <c r="A231" s="11"/>
      <c r="B231" s="12"/>
      <c r="C231" s="12"/>
      <c r="D231" s="12"/>
      <c r="E231" s="12"/>
      <c r="F231" s="12"/>
      <c r="G231" s="12"/>
      <c r="H231" s="12"/>
      <c r="I231" s="12"/>
      <c r="J231" s="12"/>
      <c r="K231" s="12"/>
      <c r="L231" s="12"/>
      <c r="M231" s="12"/>
      <c r="N231" s="12"/>
      <c r="O231" s="12"/>
      <c r="P231" s="12"/>
      <c r="Q231" s="12"/>
      <c r="R231" s="12"/>
      <c r="S231" s="12"/>
      <c r="T231" s="12"/>
      <c r="U231" s="12"/>
      <c r="V231" s="12"/>
      <c r="W231" s="12"/>
      <c r="X231" s="12"/>
    </row>
    <row r="232" spans="1:24">
      <c r="A232" s="11"/>
      <c r="B232" s="12"/>
      <c r="C232" s="12"/>
      <c r="D232" s="12"/>
      <c r="E232" s="12"/>
      <c r="F232" s="12"/>
      <c r="G232" s="12"/>
      <c r="H232" s="12"/>
      <c r="I232" s="12"/>
      <c r="J232" s="12"/>
      <c r="K232" s="12"/>
      <c r="L232" s="12"/>
      <c r="M232" s="12"/>
      <c r="N232" s="12"/>
      <c r="O232" s="12"/>
      <c r="P232" s="12"/>
      <c r="Q232" s="12"/>
      <c r="R232" s="12"/>
      <c r="S232" s="12"/>
      <c r="T232" s="12"/>
      <c r="U232" s="12"/>
      <c r="V232" s="12"/>
      <c r="W232" s="12"/>
      <c r="X232" s="12"/>
    </row>
    <row r="233" spans="1:24">
      <c r="A233" s="11"/>
      <c r="B233" s="12"/>
      <c r="C233" s="12"/>
      <c r="D233" s="12"/>
      <c r="E233" s="12"/>
      <c r="F233" s="12"/>
      <c r="G233" s="12"/>
      <c r="H233" s="12"/>
      <c r="I233" s="12"/>
      <c r="J233" s="12"/>
      <c r="K233" s="12"/>
      <c r="L233" s="12"/>
      <c r="M233" s="12"/>
      <c r="N233" s="12"/>
      <c r="O233" s="12"/>
      <c r="P233" s="12"/>
      <c r="Q233" s="12"/>
      <c r="R233" s="12"/>
      <c r="S233" s="12"/>
      <c r="T233" s="12"/>
      <c r="U233" s="12"/>
      <c r="V233" s="12"/>
      <c r="W233" s="12"/>
      <c r="X233" s="12"/>
    </row>
    <row r="234" spans="1:24">
      <c r="A234" s="11"/>
      <c r="B234" s="12"/>
      <c r="C234" s="12"/>
      <c r="D234" s="12"/>
      <c r="E234" s="12"/>
      <c r="F234" s="12"/>
      <c r="G234" s="12"/>
      <c r="H234" s="12"/>
      <c r="I234" s="12"/>
      <c r="J234" s="12"/>
      <c r="K234" s="12"/>
      <c r="L234" s="12"/>
      <c r="M234" s="12"/>
      <c r="N234" s="12"/>
      <c r="O234" s="12"/>
      <c r="P234" s="12"/>
      <c r="Q234" s="12"/>
      <c r="R234" s="12"/>
      <c r="S234" s="12"/>
      <c r="T234" s="12"/>
      <c r="U234" s="12"/>
      <c r="V234" s="12"/>
      <c r="W234" s="12"/>
      <c r="X234" s="12"/>
    </row>
    <row r="235" spans="1:24">
      <c r="A235" s="11"/>
      <c r="B235" s="12"/>
      <c r="C235" s="12"/>
      <c r="D235" s="12"/>
      <c r="E235" s="12"/>
      <c r="F235" s="12"/>
      <c r="G235" s="12"/>
      <c r="H235" s="12"/>
      <c r="I235" s="12"/>
      <c r="J235" s="12"/>
      <c r="K235" s="12"/>
      <c r="L235" s="12"/>
      <c r="M235" s="12"/>
      <c r="N235" s="12"/>
      <c r="O235" s="12"/>
      <c r="P235" s="12"/>
      <c r="Q235" s="12"/>
      <c r="R235" s="12"/>
      <c r="S235" s="12"/>
      <c r="T235" s="12"/>
      <c r="U235" s="12"/>
      <c r="V235" s="12"/>
      <c r="W235" s="12"/>
      <c r="X235" s="12"/>
    </row>
    <row r="236" spans="1:24">
      <c r="A236" s="11"/>
      <c r="B236" s="12"/>
      <c r="C236" s="12"/>
      <c r="D236" s="12"/>
      <c r="E236" s="12"/>
      <c r="F236" s="12"/>
      <c r="G236" s="12"/>
      <c r="H236" s="12"/>
      <c r="I236" s="12"/>
      <c r="J236" s="12"/>
      <c r="K236" s="12"/>
      <c r="L236" s="12"/>
      <c r="M236" s="12"/>
      <c r="N236" s="12"/>
      <c r="O236" s="12"/>
      <c r="P236" s="12"/>
      <c r="Q236" s="12"/>
      <c r="R236" s="12"/>
      <c r="S236" s="12"/>
      <c r="T236" s="12"/>
      <c r="U236" s="12"/>
      <c r="V236" s="12"/>
      <c r="W236" s="12"/>
      <c r="X236" s="12"/>
    </row>
    <row r="237" spans="1:24">
      <c r="A237" s="11"/>
      <c r="B237" s="12"/>
      <c r="C237" s="12"/>
      <c r="D237" s="12"/>
      <c r="E237" s="12"/>
      <c r="F237" s="12"/>
      <c r="G237" s="12"/>
      <c r="H237" s="12"/>
      <c r="I237" s="12"/>
      <c r="J237" s="12"/>
      <c r="K237" s="12"/>
      <c r="L237" s="12"/>
      <c r="M237" s="12"/>
      <c r="N237" s="12"/>
      <c r="O237" s="12"/>
      <c r="P237" s="12"/>
      <c r="Q237" s="12"/>
      <c r="R237" s="12"/>
      <c r="S237" s="12"/>
      <c r="T237" s="12"/>
      <c r="U237" s="12"/>
      <c r="V237" s="12"/>
      <c r="W237" s="12"/>
      <c r="X237" s="12"/>
    </row>
    <row r="238" spans="1:24">
      <c r="A238" s="11"/>
      <c r="B238" s="12"/>
      <c r="C238" s="12"/>
      <c r="D238" s="12"/>
      <c r="E238" s="12"/>
      <c r="F238" s="12"/>
      <c r="G238" s="12"/>
      <c r="H238" s="12"/>
      <c r="I238" s="12"/>
      <c r="J238" s="12"/>
      <c r="K238" s="12"/>
      <c r="L238" s="12"/>
      <c r="M238" s="12"/>
      <c r="N238" s="12"/>
      <c r="O238" s="12"/>
      <c r="P238" s="12"/>
      <c r="Q238" s="12"/>
      <c r="R238" s="12"/>
      <c r="S238" s="12"/>
      <c r="T238" s="12"/>
      <c r="U238" s="12"/>
      <c r="V238" s="12"/>
      <c r="W238" s="12"/>
      <c r="X238" s="12"/>
    </row>
    <row r="239" spans="1:24">
      <c r="A239" s="11"/>
      <c r="B239" s="12"/>
      <c r="C239" s="12"/>
      <c r="D239" s="12"/>
      <c r="E239" s="12"/>
      <c r="F239" s="12"/>
      <c r="G239" s="12"/>
      <c r="H239" s="12"/>
      <c r="I239" s="12"/>
      <c r="J239" s="12"/>
      <c r="K239" s="12"/>
      <c r="L239" s="12"/>
      <c r="M239" s="12"/>
      <c r="N239" s="12"/>
      <c r="O239" s="12"/>
      <c r="P239" s="12"/>
      <c r="Q239" s="12"/>
      <c r="R239" s="12"/>
      <c r="S239" s="12"/>
      <c r="T239" s="12"/>
      <c r="U239" s="12"/>
      <c r="V239" s="12"/>
      <c r="W239" s="12"/>
      <c r="X239" s="12"/>
    </row>
    <row r="240" spans="1:24">
      <c r="A240" s="11"/>
      <c r="B240" s="12"/>
      <c r="C240" s="12"/>
      <c r="D240" s="12"/>
      <c r="E240" s="12"/>
      <c r="F240" s="12"/>
      <c r="G240" s="12"/>
      <c r="H240" s="12"/>
      <c r="I240" s="12"/>
      <c r="J240" s="12"/>
      <c r="K240" s="12"/>
      <c r="L240" s="12"/>
      <c r="M240" s="12"/>
      <c r="N240" s="12"/>
      <c r="O240" s="12"/>
      <c r="P240" s="12"/>
      <c r="Q240" s="12"/>
      <c r="R240" s="12"/>
      <c r="S240" s="12"/>
      <c r="T240" s="12"/>
      <c r="U240" s="12"/>
      <c r="V240" s="12"/>
      <c r="W240" s="12"/>
      <c r="X240" s="12"/>
    </row>
    <row r="241" spans="1:24">
      <c r="A241" s="11"/>
      <c r="B241" s="12"/>
      <c r="C241" s="12"/>
      <c r="D241" s="12"/>
      <c r="E241" s="12"/>
      <c r="F241" s="12"/>
      <c r="G241" s="12"/>
      <c r="H241" s="12"/>
      <c r="I241" s="12"/>
      <c r="J241" s="12"/>
      <c r="K241" s="12"/>
      <c r="L241" s="12"/>
      <c r="M241" s="12"/>
      <c r="N241" s="12"/>
      <c r="O241" s="12"/>
      <c r="P241" s="12"/>
      <c r="Q241" s="12"/>
      <c r="R241" s="12"/>
      <c r="S241" s="12"/>
      <c r="T241" s="12"/>
      <c r="U241" s="12"/>
      <c r="V241" s="12"/>
      <c r="W241" s="12"/>
      <c r="X241" s="12"/>
    </row>
    <row r="242" spans="1:24">
      <c r="A242" s="11"/>
      <c r="B242" s="12"/>
      <c r="C242" s="12"/>
      <c r="D242" s="12"/>
      <c r="E242" s="12"/>
      <c r="F242" s="12"/>
      <c r="G242" s="12"/>
      <c r="H242" s="12"/>
      <c r="I242" s="12"/>
      <c r="J242" s="12"/>
      <c r="K242" s="12"/>
      <c r="L242" s="12"/>
      <c r="M242" s="12"/>
      <c r="N242" s="12"/>
      <c r="O242" s="12"/>
      <c r="P242" s="12"/>
      <c r="Q242" s="12"/>
      <c r="R242" s="12"/>
      <c r="S242" s="12"/>
      <c r="T242" s="12"/>
      <c r="U242" s="12"/>
      <c r="V242" s="12"/>
      <c r="W242" s="12"/>
      <c r="X242" s="12"/>
    </row>
    <row r="243" spans="1:24">
      <c r="A243" s="11"/>
      <c r="B243" s="12"/>
      <c r="C243" s="12"/>
      <c r="D243" s="12"/>
      <c r="E243" s="12"/>
      <c r="F243" s="12"/>
      <c r="G243" s="12"/>
      <c r="H243" s="12"/>
      <c r="I243" s="12"/>
      <c r="J243" s="12"/>
      <c r="K243" s="12"/>
      <c r="L243" s="12"/>
      <c r="M243" s="12"/>
      <c r="N243" s="12"/>
      <c r="O243" s="12"/>
      <c r="P243" s="12"/>
      <c r="Q243" s="12"/>
      <c r="R243" s="12"/>
      <c r="S243" s="12"/>
      <c r="T243" s="12"/>
      <c r="U243" s="12"/>
      <c r="V243" s="12"/>
      <c r="W243" s="12"/>
      <c r="X243" s="12"/>
    </row>
    <row r="244" spans="1:24">
      <c r="A244" s="11"/>
      <c r="B244" s="12"/>
      <c r="C244" s="12"/>
      <c r="D244" s="12"/>
      <c r="E244" s="12"/>
      <c r="F244" s="12"/>
      <c r="G244" s="12"/>
      <c r="H244" s="12"/>
      <c r="I244" s="12"/>
      <c r="J244" s="12"/>
      <c r="K244" s="12"/>
      <c r="L244" s="12"/>
      <c r="M244" s="12"/>
      <c r="N244" s="12"/>
      <c r="O244" s="12"/>
      <c r="P244" s="12"/>
      <c r="Q244" s="12"/>
      <c r="R244" s="12"/>
      <c r="S244" s="12"/>
      <c r="T244" s="12"/>
      <c r="U244" s="12"/>
      <c r="V244" s="12"/>
      <c r="W244" s="12"/>
      <c r="X244" s="12"/>
    </row>
    <row r="245" spans="1:24">
      <c r="A245" s="11"/>
      <c r="B245" s="12"/>
      <c r="C245" s="12"/>
      <c r="D245" s="12"/>
      <c r="E245" s="12"/>
      <c r="F245" s="12"/>
      <c r="G245" s="12"/>
      <c r="H245" s="12"/>
      <c r="I245" s="12"/>
      <c r="J245" s="12"/>
      <c r="K245" s="12"/>
      <c r="L245" s="12"/>
      <c r="M245" s="12"/>
      <c r="N245" s="12"/>
      <c r="O245" s="12"/>
      <c r="P245" s="12"/>
      <c r="Q245" s="12"/>
      <c r="R245" s="12"/>
      <c r="S245" s="12"/>
      <c r="T245" s="12"/>
      <c r="U245" s="12"/>
      <c r="V245" s="12"/>
      <c r="W245" s="12"/>
      <c r="X245" s="12"/>
    </row>
    <row r="246" spans="1:24">
      <c r="A246" s="11"/>
      <c r="B246" s="12"/>
      <c r="C246" s="12"/>
      <c r="D246" s="12"/>
      <c r="E246" s="12"/>
      <c r="F246" s="12"/>
      <c r="G246" s="12"/>
      <c r="H246" s="12"/>
      <c r="I246" s="12"/>
      <c r="J246" s="12"/>
      <c r="K246" s="12"/>
      <c r="L246" s="12"/>
      <c r="M246" s="12"/>
      <c r="N246" s="12"/>
      <c r="O246" s="12"/>
      <c r="P246" s="12"/>
      <c r="Q246" s="12"/>
      <c r="R246" s="12"/>
      <c r="S246" s="12"/>
      <c r="T246" s="12"/>
      <c r="U246" s="12"/>
      <c r="V246" s="12"/>
      <c r="W246" s="12"/>
      <c r="X246" s="12"/>
    </row>
    <row r="247" spans="1:24">
      <c r="A247" s="11"/>
      <c r="B247" s="12"/>
      <c r="C247" s="12"/>
      <c r="D247" s="12"/>
      <c r="E247" s="12"/>
      <c r="F247" s="12"/>
      <c r="G247" s="12"/>
      <c r="H247" s="12"/>
      <c r="I247" s="12"/>
      <c r="J247" s="12"/>
      <c r="K247" s="12"/>
      <c r="L247" s="12"/>
      <c r="M247" s="12"/>
      <c r="N247" s="12"/>
      <c r="O247" s="12"/>
      <c r="P247" s="12"/>
      <c r="Q247" s="12"/>
      <c r="R247" s="12"/>
      <c r="S247" s="12"/>
      <c r="T247" s="12"/>
      <c r="U247" s="12"/>
      <c r="V247" s="12"/>
      <c r="W247" s="12"/>
      <c r="X247" s="12"/>
    </row>
    <row r="248" spans="1:24">
      <c r="A248" s="11"/>
      <c r="B248" s="12"/>
      <c r="C248" s="12"/>
      <c r="D248" s="12"/>
      <c r="E248" s="12"/>
      <c r="F248" s="12"/>
      <c r="G248" s="12"/>
      <c r="H248" s="12"/>
      <c r="I248" s="12"/>
      <c r="J248" s="12"/>
      <c r="K248" s="12"/>
      <c r="L248" s="12"/>
      <c r="M248" s="12"/>
      <c r="N248" s="12"/>
      <c r="O248" s="12"/>
      <c r="P248" s="12"/>
      <c r="Q248" s="12"/>
      <c r="R248" s="12"/>
      <c r="S248" s="12"/>
      <c r="T248" s="12"/>
      <c r="U248" s="12"/>
      <c r="V248" s="12"/>
      <c r="W248" s="12"/>
      <c r="X248" s="12"/>
    </row>
    <row r="249" spans="1:24">
      <c r="A249" s="11"/>
      <c r="B249" s="12"/>
      <c r="C249" s="12"/>
      <c r="D249" s="12"/>
      <c r="E249" s="12"/>
      <c r="F249" s="12"/>
      <c r="G249" s="12"/>
      <c r="H249" s="12"/>
      <c r="I249" s="12"/>
      <c r="J249" s="12"/>
      <c r="K249" s="12"/>
      <c r="L249" s="12"/>
      <c r="M249" s="12"/>
      <c r="N249" s="12"/>
      <c r="O249" s="12"/>
      <c r="P249" s="12"/>
      <c r="Q249" s="12"/>
      <c r="R249" s="12"/>
      <c r="S249" s="12"/>
      <c r="T249" s="12"/>
      <c r="U249" s="12"/>
      <c r="V249" s="12"/>
      <c r="W249" s="12"/>
      <c r="X249" s="12"/>
    </row>
    <row r="250" spans="1:24">
      <c r="A250" s="11"/>
      <c r="B250" s="12"/>
      <c r="C250" s="12"/>
      <c r="D250" s="12"/>
      <c r="E250" s="12"/>
      <c r="F250" s="12"/>
      <c r="G250" s="12"/>
      <c r="H250" s="12"/>
      <c r="I250" s="12"/>
      <c r="J250" s="12"/>
      <c r="K250" s="12"/>
      <c r="L250" s="12"/>
      <c r="M250" s="12"/>
      <c r="N250" s="12"/>
      <c r="O250" s="12"/>
      <c r="P250" s="12"/>
      <c r="Q250" s="12"/>
      <c r="R250" s="12"/>
      <c r="S250" s="12"/>
      <c r="T250" s="12"/>
      <c r="U250" s="12"/>
      <c r="V250" s="12"/>
      <c r="W250" s="12"/>
      <c r="X250" s="12"/>
    </row>
    <row r="251" spans="1:24">
      <c r="A251" s="11"/>
      <c r="B251" s="12"/>
      <c r="C251" s="12"/>
      <c r="D251" s="12"/>
      <c r="E251" s="12"/>
      <c r="F251" s="12"/>
      <c r="G251" s="12"/>
      <c r="H251" s="12"/>
      <c r="I251" s="12"/>
      <c r="J251" s="12"/>
      <c r="K251" s="12"/>
      <c r="L251" s="12"/>
      <c r="M251" s="12"/>
      <c r="N251" s="12"/>
      <c r="O251" s="12"/>
      <c r="P251" s="12"/>
      <c r="Q251" s="12"/>
      <c r="R251" s="12"/>
      <c r="S251" s="12"/>
      <c r="T251" s="12"/>
      <c r="U251" s="12"/>
      <c r="V251" s="12"/>
      <c r="W251" s="12"/>
      <c r="X251" s="12"/>
    </row>
    <row r="252" spans="1:24">
      <c r="A252" s="11"/>
      <c r="B252" s="12"/>
      <c r="C252" s="12"/>
      <c r="D252" s="12"/>
      <c r="E252" s="12"/>
      <c r="F252" s="12"/>
      <c r="G252" s="12"/>
      <c r="H252" s="12"/>
      <c r="I252" s="12"/>
      <c r="J252" s="12"/>
      <c r="K252" s="12"/>
      <c r="L252" s="12"/>
      <c r="M252" s="12"/>
      <c r="N252" s="12"/>
      <c r="O252" s="12"/>
      <c r="P252" s="12"/>
      <c r="Q252" s="12"/>
      <c r="R252" s="12"/>
      <c r="S252" s="12"/>
      <c r="T252" s="12"/>
      <c r="U252" s="12"/>
      <c r="V252" s="12"/>
      <c r="W252" s="12"/>
      <c r="X252" s="12"/>
    </row>
    <row r="253" spans="1:24">
      <c r="A253" s="11"/>
      <c r="B253" s="12"/>
      <c r="C253" s="12"/>
      <c r="D253" s="12"/>
      <c r="E253" s="12"/>
      <c r="F253" s="12"/>
      <c r="G253" s="12"/>
      <c r="H253" s="12"/>
      <c r="I253" s="12"/>
      <c r="J253" s="12"/>
      <c r="K253" s="12"/>
      <c r="L253" s="12"/>
      <c r="M253" s="12"/>
      <c r="N253" s="12"/>
      <c r="O253" s="12"/>
      <c r="P253" s="12"/>
      <c r="Q253" s="12"/>
      <c r="R253" s="12"/>
      <c r="S253" s="12"/>
      <c r="T253" s="12"/>
      <c r="U253" s="12"/>
      <c r="V253" s="12"/>
      <c r="W253" s="12"/>
      <c r="X253" s="12"/>
    </row>
    <row r="254" spans="1:24">
      <c r="A254" s="11"/>
      <c r="B254" s="12"/>
      <c r="C254" s="12"/>
      <c r="D254" s="12"/>
      <c r="E254" s="12"/>
      <c r="F254" s="12"/>
      <c r="G254" s="12"/>
      <c r="H254" s="12"/>
      <c r="I254" s="12"/>
      <c r="J254" s="12"/>
      <c r="K254" s="12"/>
      <c r="L254" s="12"/>
      <c r="M254" s="12"/>
      <c r="N254" s="12"/>
      <c r="O254" s="12"/>
      <c r="P254" s="12"/>
      <c r="Q254" s="12"/>
      <c r="R254" s="12"/>
      <c r="S254" s="12"/>
      <c r="T254" s="12"/>
      <c r="U254" s="12"/>
      <c r="V254" s="12"/>
      <c r="W254" s="12"/>
      <c r="X254" s="12"/>
    </row>
    <row r="255" spans="1:24">
      <c r="A255" s="11"/>
      <c r="B255" s="12"/>
      <c r="C255" s="12"/>
      <c r="D255" s="12"/>
      <c r="E255" s="12"/>
      <c r="F255" s="12"/>
      <c r="G255" s="12"/>
      <c r="H255" s="12"/>
      <c r="I255" s="12"/>
      <c r="J255" s="12"/>
      <c r="K255" s="12"/>
      <c r="L255" s="12"/>
      <c r="M255" s="12"/>
      <c r="N255" s="12"/>
      <c r="O255" s="12"/>
      <c r="P255" s="12"/>
      <c r="Q255" s="12"/>
      <c r="R255" s="12"/>
      <c r="S255" s="12"/>
      <c r="T255" s="12"/>
      <c r="U255" s="12"/>
      <c r="V255" s="12"/>
      <c r="W255" s="12"/>
      <c r="X255" s="12"/>
    </row>
    <row r="256" spans="1:24">
      <c r="A256" s="11"/>
      <c r="B256" s="12"/>
      <c r="C256" s="12"/>
      <c r="D256" s="12"/>
      <c r="E256" s="12"/>
      <c r="F256" s="12"/>
      <c r="G256" s="12"/>
      <c r="H256" s="12"/>
      <c r="I256" s="12"/>
      <c r="J256" s="12"/>
      <c r="K256" s="12"/>
      <c r="L256" s="12"/>
      <c r="M256" s="12"/>
      <c r="N256" s="12"/>
      <c r="O256" s="12"/>
      <c r="P256" s="12"/>
      <c r="Q256" s="12"/>
      <c r="R256" s="12"/>
      <c r="S256" s="12"/>
      <c r="T256" s="12"/>
      <c r="U256" s="12"/>
      <c r="V256" s="12"/>
      <c r="W256" s="12"/>
      <c r="X256" s="12"/>
    </row>
    <row r="257" spans="1:24">
      <c r="A257" s="11"/>
      <c r="B257" s="12"/>
      <c r="C257" s="12"/>
      <c r="D257" s="12"/>
      <c r="E257" s="12"/>
      <c r="F257" s="12"/>
      <c r="G257" s="12"/>
      <c r="H257" s="12"/>
      <c r="I257" s="12"/>
      <c r="J257" s="12"/>
      <c r="K257" s="12"/>
      <c r="L257" s="12"/>
      <c r="M257" s="12"/>
      <c r="N257" s="12"/>
      <c r="O257" s="12"/>
      <c r="P257" s="12"/>
      <c r="Q257" s="12"/>
      <c r="R257" s="12"/>
      <c r="S257" s="12"/>
      <c r="T257" s="12"/>
      <c r="U257" s="12"/>
      <c r="V257" s="12"/>
      <c r="W257" s="12"/>
      <c r="X257" s="12"/>
    </row>
    <row r="258" spans="1:24">
      <c r="A258" s="11"/>
      <c r="B258" s="12"/>
      <c r="C258" s="12"/>
      <c r="D258" s="12"/>
      <c r="E258" s="12"/>
      <c r="F258" s="12"/>
      <c r="G258" s="12"/>
      <c r="H258" s="12"/>
      <c r="I258" s="12"/>
      <c r="J258" s="12"/>
      <c r="K258" s="12"/>
      <c r="L258" s="12"/>
      <c r="M258" s="12"/>
      <c r="N258" s="12"/>
      <c r="O258" s="12"/>
      <c r="P258" s="12"/>
      <c r="Q258" s="12"/>
      <c r="R258" s="12"/>
      <c r="S258" s="12"/>
      <c r="T258" s="12"/>
      <c r="U258" s="12"/>
      <c r="V258" s="12"/>
      <c r="W258" s="12"/>
      <c r="X258" s="12"/>
    </row>
    <row r="259" spans="1:24">
      <c r="A259" s="11"/>
      <c r="B259" s="12"/>
      <c r="C259" s="12"/>
      <c r="D259" s="12"/>
      <c r="E259" s="12"/>
      <c r="F259" s="12"/>
      <c r="G259" s="12"/>
      <c r="H259" s="12"/>
      <c r="I259" s="12"/>
      <c r="J259" s="12"/>
      <c r="K259" s="12"/>
      <c r="L259" s="12"/>
      <c r="M259" s="12"/>
      <c r="N259" s="12"/>
      <c r="O259" s="12"/>
      <c r="P259" s="12"/>
      <c r="Q259" s="12"/>
      <c r="R259" s="12"/>
      <c r="S259" s="12"/>
      <c r="T259" s="12"/>
      <c r="U259" s="12"/>
      <c r="V259" s="12"/>
      <c r="W259" s="12"/>
      <c r="X259" s="12"/>
    </row>
    <row r="260" spans="1:24">
      <c r="A260" s="11"/>
      <c r="B260" s="12"/>
      <c r="C260" s="12"/>
      <c r="D260" s="12"/>
      <c r="E260" s="12"/>
      <c r="F260" s="12"/>
      <c r="G260" s="12"/>
      <c r="H260" s="12"/>
      <c r="I260" s="12"/>
      <c r="J260" s="12"/>
      <c r="K260" s="12"/>
      <c r="L260" s="12"/>
      <c r="M260" s="12"/>
      <c r="N260" s="12"/>
      <c r="O260" s="12"/>
      <c r="P260" s="12"/>
      <c r="Q260" s="12"/>
      <c r="R260" s="12"/>
      <c r="S260" s="12"/>
      <c r="T260" s="12"/>
      <c r="U260" s="12"/>
      <c r="V260" s="12"/>
      <c r="W260" s="12"/>
      <c r="X260" s="12"/>
    </row>
    <row r="261" spans="1:24">
      <c r="A261" s="11"/>
      <c r="B261" s="12"/>
      <c r="C261" s="12"/>
      <c r="D261" s="12"/>
      <c r="E261" s="12"/>
      <c r="F261" s="12"/>
      <c r="G261" s="12"/>
      <c r="H261" s="12"/>
      <c r="I261" s="12"/>
      <c r="J261" s="12"/>
      <c r="K261" s="12"/>
      <c r="L261" s="12"/>
      <c r="M261" s="12"/>
      <c r="N261" s="12"/>
      <c r="O261" s="12"/>
      <c r="P261" s="12"/>
      <c r="Q261" s="12"/>
      <c r="R261" s="12"/>
      <c r="S261" s="12"/>
      <c r="T261" s="12"/>
      <c r="U261" s="12"/>
      <c r="V261" s="12"/>
      <c r="W261" s="12"/>
      <c r="X261" s="12"/>
    </row>
    <row r="262" spans="1:24">
      <c r="A262" s="11"/>
      <c r="B262" s="12"/>
      <c r="C262" s="12"/>
      <c r="D262" s="12"/>
      <c r="E262" s="12"/>
      <c r="F262" s="12"/>
      <c r="G262" s="12"/>
      <c r="H262" s="12"/>
      <c r="I262" s="12"/>
      <c r="J262" s="12"/>
      <c r="K262" s="12"/>
      <c r="L262" s="12"/>
      <c r="M262" s="12"/>
      <c r="N262" s="12"/>
      <c r="O262" s="12"/>
      <c r="P262" s="12"/>
      <c r="Q262" s="12"/>
      <c r="R262" s="12"/>
      <c r="S262" s="12"/>
      <c r="T262" s="12"/>
      <c r="U262" s="12"/>
      <c r="V262" s="12"/>
      <c r="W262" s="12"/>
      <c r="X262" s="12"/>
    </row>
    <row r="263" spans="1:24">
      <c r="A263" s="11"/>
      <c r="B263" s="12"/>
      <c r="C263" s="12"/>
      <c r="D263" s="12"/>
      <c r="E263" s="12"/>
      <c r="F263" s="12"/>
      <c r="G263" s="12"/>
      <c r="H263" s="12"/>
      <c r="I263" s="12"/>
      <c r="J263" s="12"/>
      <c r="K263" s="12"/>
      <c r="L263" s="12"/>
      <c r="M263" s="12"/>
      <c r="N263" s="12"/>
      <c r="O263" s="12"/>
      <c r="P263" s="12"/>
      <c r="Q263" s="12"/>
      <c r="R263" s="12"/>
      <c r="S263" s="12"/>
      <c r="T263" s="12"/>
      <c r="U263" s="12"/>
      <c r="V263" s="12"/>
      <c r="W263" s="12"/>
      <c r="X263" s="12"/>
    </row>
    <row r="264" spans="1:24">
      <c r="A264" s="11"/>
      <c r="B264" s="12"/>
      <c r="C264" s="12"/>
      <c r="D264" s="12"/>
      <c r="E264" s="12"/>
      <c r="F264" s="12"/>
      <c r="G264" s="12"/>
      <c r="H264" s="12"/>
      <c r="I264" s="12"/>
      <c r="J264" s="12"/>
      <c r="K264" s="12"/>
      <c r="L264" s="12"/>
      <c r="M264" s="12"/>
      <c r="N264" s="12"/>
      <c r="O264" s="12"/>
      <c r="P264" s="12"/>
      <c r="Q264" s="12"/>
      <c r="R264" s="12"/>
      <c r="S264" s="12"/>
      <c r="T264" s="12"/>
      <c r="U264" s="12"/>
      <c r="V264" s="12"/>
      <c r="W264" s="12"/>
      <c r="X264" s="12"/>
    </row>
    <row r="265" spans="1:24">
      <c r="A265" s="11"/>
      <c r="B265" s="12"/>
      <c r="C265" s="12"/>
      <c r="D265" s="12"/>
      <c r="E265" s="12"/>
      <c r="F265" s="12"/>
      <c r="G265" s="12"/>
      <c r="H265" s="12"/>
      <c r="I265" s="12"/>
      <c r="J265" s="12"/>
      <c r="K265" s="12"/>
      <c r="L265" s="12"/>
      <c r="M265" s="12"/>
      <c r="N265" s="12"/>
      <c r="O265" s="12"/>
      <c r="P265" s="12"/>
      <c r="Q265" s="12"/>
      <c r="R265" s="12"/>
      <c r="S265" s="12"/>
      <c r="T265" s="12"/>
      <c r="U265" s="12"/>
      <c r="V265" s="12"/>
      <c r="W265" s="12"/>
      <c r="X265" s="12"/>
    </row>
    <row r="266" spans="1:24">
      <c r="A266" s="11"/>
      <c r="B266" s="12"/>
      <c r="C266" s="12"/>
      <c r="D266" s="12"/>
      <c r="E266" s="12"/>
      <c r="F266" s="12"/>
      <c r="G266" s="12"/>
      <c r="H266" s="12"/>
      <c r="I266" s="12"/>
      <c r="J266" s="12"/>
      <c r="K266" s="12"/>
      <c r="L266" s="12"/>
      <c r="M266" s="12"/>
      <c r="N266" s="12"/>
      <c r="O266" s="12"/>
      <c r="P266" s="12"/>
      <c r="Q266" s="12"/>
      <c r="R266" s="12"/>
      <c r="S266" s="12"/>
      <c r="T266" s="12"/>
      <c r="U266" s="12"/>
      <c r="V266" s="12"/>
      <c r="W266" s="12"/>
      <c r="X266" s="12"/>
    </row>
    <row r="267" spans="1:24">
      <c r="A267" s="11"/>
      <c r="B267" s="12"/>
      <c r="C267" s="12"/>
      <c r="D267" s="12"/>
      <c r="E267" s="12"/>
      <c r="F267" s="12"/>
      <c r="G267" s="12"/>
      <c r="H267" s="12"/>
      <c r="I267" s="12"/>
      <c r="J267" s="12"/>
      <c r="K267" s="12"/>
      <c r="L267" s="12"/>
      <c r="M267" s="12"/>
      <c r="N267" s="12"/>
      <c r="O267" s="12"/>
      <c r="P267" s="12"/>
      <c r="Q267" s="12"/>
      <c r="R267" s="12"/>
      <c r="S267" s="12"/>
      <c r="T267" s="12"/>
      <c r="U267" s="12"/>
      <c r="V267" s="12"/>
      <c r="W267" s="12"/>
      <c r="X267" s="12"/>
    </row>
    <row r="268" spans="1:24">
      <c r="A268" s="11"/>
      <c r="B268" s="12"/>
      <c r="C268" s="12"/>
      <c r="D268" s="12"/>
      <c r="E268" s="12"/>
      <c r="F268" s="12"/>
      <c r="G268" s="12"/>
      <c r="H268" s="12"/>
      <c r="I268" s="12"/>
      <c r="J268" s="12"/>
      <c r="K268" s="12"/>
      <c r="L268" s="12"/>
      <c r="M268" s="12"/>
      <c r="N268" s="12"/>
      <c r="O268" s="12"/>
      <c r="P268" s="12"/>
      <c r="Q268" s="12"/>
      <c r="R268" s="12"/>
      <c r="S268" s="12"/>
      <c r="T268" s="12"/>
      <c r="U268" s="12"/>
      <c r="V268" s="12"/>
      <c r="W268" s="12"/>
      <c r="X268" s="12"/>
    </row>
    <row r="269" spans="1:24">
      <c r="A269" s="11"/>
      <c r="B269" s="12"/>
      <c r="C269" s="12"/>
      <c r="D269" s="12"/>
      <c r="E269" s="12"/>
      <c r="F269" s="12"/>
      <c r="G269" s="12"/>
      <c r="H269" s="12"/>
      <c r="I269" s="12"/>
      <c r="J269" s="12"/>
      <c r="K269" s="12"/>
      <c r="L269" s="12"/>
      <c r="M269" s="12"/>
      <c r="N269" s="12"/>
      <c r="O269" s="12"/>
      <c r="P269" s="12"/>
      <c r="Q269" s="12"/>
      <c r="R269" s="12"/>
      <c r="S269" s="12"/>
      <c r="T269" s="12"/>
      <c r="U269" s="12"/>
      <c r="V269" s="12"/>
      <c r="W269" s="12"/>
      <c r="X269" s="12"/>
    </row>
    <row r="270" spans="1:24">
      <c r="A270" s="11"/>
      <c r="B270" s="12"/>
      <c r="C270" s="12"/>
      <c r="D270" s="12"/>
      <c r="E270" s="12"/>
      <c r="F270" s="12"/>
      <c r="G270" s="12"/>
      <c r="H270" s="12"/>
      <c r="I270" s="12"/>
      <c r="J270" s="12"/>
      <c r="K270" s="12"/>
      <c r="L270" s="12"/>
      <c r="M270" s="12"/>
      <c r="N270" s="12"/>
      <c r="O270" s="12"/>
      <c r="P270" s="12"/>
      <c r="Q270" s="12"/>
      <c r="R270" s="12"/>
      <c r="S270" s="12"/>
      <c r="T270" s="12"/>
      <c r="U270" s="12"/>
      <c r="V270" s="12"/>
      <c r="W270" s="12"/>
      <c r="X270" s="12"/>
    </row>
    <row r="271" spans="1:24">
      <c r="A271" s="11"/>
      <c r="B271" s="12"/>
      <c r="C271" s="12"/>
      <c r="D271" s="12"/>
      <c r="E271" s="12"/>
      <c r="F271" s="12"/>
      <c r="G271" s="12"/>
      <c r="H271" s="12"/>
      <c r="I271" s="12"/>
      <c r="J271" s="12"/>
      <c r="K271" s="12"/>
      <c r="L271" s="12"/>
      <c r="M271" s="12"/>
      <c r="N271" s="12"/>
      <c r="O271" s="12"/>
      <c r="P271" s="12"/>
      <c r="Q271" s="12"/>
      <c r="R271" s="12"/>
      <c r="S271" s="12"/>
      <c r="T271" s="12"/>
      <c r="U271" s="12"/>
      <c r="V271" s="12"/>
      <c r="W271" s="12"/>
      <c r="X271" s="12"/>
    </row>
    <row r="272" spans="1:24">
      <c r="A272" s="11"/>
      <c r="B272" s="12"/>
      <c r="C272" s="12"/>
      <c r="D272" s="12"/>
      <c r="E272" s="12"/>
      <c r="F272" s="12"/>
      <c r="G272" s="12"/>
      <c r="H272" s="12"/>
      <c r="I272" s="12"/>
      <c r="J272" s="12"/>
      <c r="K272" s="12"/>
      <c r="L272" s="12"/>
      <c r="M272" s="12"/>
      <c r="N272" s="12"/>
      <c r="O272" s="12"/>
      <c r="P272" s="12"/>
      <c r="Q272" s="12"/>
      <c r="R272" s="12"/>
      <c r="S272" s="12"/>
      <c r="T272" s="12"/>
      <c r="U272" s="12"/>
      <c r="V272" s="12"/>
      <c r="W272" s="12"/>
      <c r="X272" s="12"/>
    </row>
    <row r="273" spans="1:24">
      <c r="A273" s="11"/>
      <c r="B273" s="12"/>
      <c r="C273" s="12"/>
      <c r="D273" s="12"/>
      <c r="E273" s="12"/>
      <c r="F273" s="12"/>
      <c r="G273" s="12"/>
      <c r="H273" s="12"/>
      <c r="I273" s="12"/>
      <c r="J273" s="12"/>
      <c r="K273" s="12"/>
      <c r="L273" s="12"/>
      <c r="M273" s="12"/>
      <c r="N273" s="12"/>
      <c r="O273" s="12"/>
      <c r="P273" s="12"/>
      <c r="Q273" s="12"/>
      <c r="R273" s="12"/>
      <c r="S273" s="12"/>
      <c r="T273" s="12"/>
      <c r="U273" s="12"/>
      <c r="V273" s="12"/>
      <c r="W273" s="12"/>
      <c r="X273" s="12"/>
    </row>
    <row r="274" spans="1:24">
      <c r="A274" s="11"/>
      <c r="B274" s="12"/>
      <c r="C274" s="12"/>
      <c r="D274" s="12"/>
      <c r="E274" s="12"/>
      <c r="F274" s="12"/>
      <c r="G274" s="12"/>
      <c r="H274" s="12"/>
      <c r="I274" s="12"/>
      <c r="J274" s="12"/>
      <c r="K274" s="12"/>
      <c r="L274" s="12"/>
      <c r="M274" s="12"/>
      <c r="N274" s="12"/>
      <c r="O274" s="12"/>
      <c r="P274" s="12"/>
      <c r="Q274" s="12"/>
      <c r="R274" s="12"/>
      <c r="S274" s="12"/>
      <c r="T274" s="12"/>
      <c r="U274" s="12"/>
      <c r="V274" s="12"/>
      <c r="W274" s="12"/>
      <c r="X274" s="12"/>
    </row>
    <row r="275" spans="1:24">
      <c r="A275" s="11"/>
      <c r="B275" s="12"/>
      <c r="C275" s="12"/>
      <c r="D275" s="12"/>
      <c r="E275" s="12"/>
      <c r="F275" s="12"/>
      <c r="G275" s="12"/>
      <c r="H275" s="12"/>
      <c r="I275" s="12"/>
      <c r="J275" s="12"/>
      <c r="K275" s="12"/>
      <c r="L275" s="12"/>
      <c r="M275" s="12"/>
      <c r="N275" s="12"/>
      <c r="O275" s="12"/>
      <c r="P275" s="12"/>
      <c r="Q275" s="12"/>
      <c r="R275" s="12"/>
      <c r="S275" s="12"/>
      <c r="T275" s="12"/>
      <c r="U275" s="12"/>
      <c r="V275" s="12"/>
      <c r="W275" s="12"/>
      <c r="X275" s="12"/>
    </row>
    <row r="276" spans="1:24">
      <c r="A276" s="11"/>
      <c r="B276" s="12"/>
      <c r="C276" s="12"/>
      <c r="D276" s="12"/>
      <c r="E276" s="12"/>
      <c r="F276" s="12"/>
      <c r="G276" s="12"/>
      <c r="H276" s="12"/>
      <c r="I276" s="12"/>
      <c r="J276" s="12"/>
      <c r="K276" s="12"/>
      <c r="L276" s="12"/>
      <c r="M276" s="12"/>
      <c r="N276" s="12"/>
      <c r="O276" s="12"/>
      <c r="P276" s="12"/>
      <c r="Q276" s="12"/>
      <c r="R276" s="12"/>
      <c r="S276" s="12"/>
      <c r="T276" s="12"/>
      <c r="U276" s="12"/>
      <c r="V276" s="12"/>
      <c r="W276" s="12"/>
      <c r="X276" s="12"/>
    </row>
    <row r="277" spans="1:24">
      <c r="A277" s="11"/>
      <c r="B277" s="12"/>
      <c r="C277" s="12"/>
      <c r="D277" s="12"/>
      <c r="E277" s="12"/>
      <c r="F277" s="12"/>
      <c r="G277" s="12"/>
      <c r="H277" s="12"/>
      <c r="I277" s="12"/>
      <c r="J277" s="12"/>
      <c r="K277" s="12"/>
      <c r="L277" s="12"/>
      <c r="M277" s="12"/>
      <c r="N277" s="12"/>
      <c r="O277" s="12"/>
      <c r="P277" s="12"/>
      <c r="Q277" s="12"/>
      <c r="R277" s="12"/>
      <c r="S277" s="12"/>
      <c r="T277" s="12"/>
      <c r="U277" s="12"/>
      <c r="V277" s="12"/>
      <c r="W277" s="12"/>
      <c r="X277" s="12"/>
    </row>
    <row r="278" spans="1:24">
      <c r="A278" s="11"/>
      <c r="B278" s="12"/>
      <c r="C278" s="12"/>
      <c r="D278" s="12"/>
      <c r="E278" s="12"/>
      <c r="F278" s="12"/>
      <c r="G278" s="12"/>
      <c r="H278" s="12"/>
      <c r="I278" s="12"/>
      <c r="J278" s="12"/>
      <c r="K278" s="12"/>
      <c r="L278" s="12"/>
      <c r="M278" s="12"/>
      <c r="N278" s="12"/>
      <c r="O278" s="12"/>
      <c r="P278" s="12"/>
      <c r="Q278" s="12"/>
      <c r="R278" s="12"/>
      <c r="S278" s="12"/>
      <c r="T278" s="12"/>
      <c r="U278" s="12"/>
      <c r="V278" s="12"/>
      <c r="W278" s="12"/>
      <c r="X278" s="12"/>
    </row>
    <row r="279" spans="1:24">
      <c r="A279" s="11"/>
      <c r="B279" s="12"/>
      <c r="C279" s="12"/>
      <c r="D279" s="12"/>
      <c r="E279" s="12"/>
      <c r="F279" s="12"/>
      <c r="G279" s="12"/>
      <c r="H279" s="12"/>
      <c r="I279" s="12"/>
      <c r="J279" s="12"/>
      <c r="K279" s="12"/>
      <c r="L279" s="12"/>
      <c r="M279" s="12"/>
      <c r="N279" s="12"/>
      <c r="O279" s="12"/>
      <c r="P279" s="12"/>
      <c r="Q279" s="12"/>
      <c r="R279" s="12"/>
      <c r="S279" s="12"/>
      <c r="T279" s="12"/>
      <c r="U279" s="12"/>
      <c r="V279" s="12"/>
      <c r="W279" s="12"/>
      <c r="X279" s="12"/>
    </row>
    <row r="280" spans="1:24">
      <c r="A280" s="11"/>
      <c r="B280" s="12"/>
      <c r="C280" s="12"/>
      <c r="D280" s="12"/>
      <c r="E280" s="12"/>
      <c r="F280" s="12"/>
      <c r="G280" s="12"/>
      <c r="H280" s="12"/>
      <c r="I280" s="12"/>
      <c r="J280" s="12"/>
      <c r="K280" s="12"/>
      <c r="L280" s="12"/>
      <c r="M280" s="12"/>
      <c r="N280" s="12"/>
      <c r="O280" s="12"/>
      <c r="P280" s="12"/>
      <c r="Q280" s="12"/>
      <c r="R280" s="12"/>
      <c r="S280" s="12"/>
      <c r="T280" s="12"/>
      <c r="U280" s="12"/>
      <c r="V280" s="12"/>
      <c r="W280" s="12"/>
      <c r="X280" s="12"/>
    </row>
    <row r="281" spans="1:24">
      <c r="A281" s="11"/>
      <c r="B281" s="12"/>
      <c r="C281" s="12"/>
      <c r="D281" s="12"/>
      <c r="E281" s="12"/>
      <c r="F281" s="12"/>
      <c r="G281" s="12"/>
      <c r="H281" s="12"/>
      <c r="I281" s="12"/>
      <c r="J281" s="12"/>
      <c r="K281" s="12"/>
      <c r="L281" s="12"/>
      <c r="M281" s="12"/>
      <c r="N281" s="12"/>
      <c r="O281" s="12"/>
      <c r="P281" s="12"/>
      <c r="Q281" s="12"/>
      <c r="R281" s="12"/>
      <c r="S281" s="12"/>
      <c r="T281" s="12"/>
      <c r="U281" s="12"/>
      <c r="V281" s="12"/>
      <c r="W281" s="12"/>
      <c r="X281" s="12"/>
    </row>
    <row r="282" spans="1:24">
      <c r="A282" s="11"/>
      <c r="B282" s="12"/>
      <c r="C282" s="12"/>
      <c r="D282" s="12"/>
      <c r="E282" s="12"/>
      <c r="F282" s="12"/>
      <c r="G282" s="12"/>
      <c r="H282" s="12"/>
      <c r="I282" s="12"/>
      <c r="J282" s="12"/>
      <c r="K282" s="12"/>
      <c r="L282" s="12"/>
      <c r="M282" s="12"/>
      <c r="N282" s="12"/>
      <c r="O282" s="12"/>
      <c r="P282" s="12"/>
      <c r="Q282" s="12"/>
      <c r="R282" s="12"/>
      <c r="S282" s="12"/>
      <c r="T282" s="12"/>
      <c r="U282" s="12"/>
      <c r="V282" s="12"/>
      <c r="W282" s="12"/>
      <c r="X282" s="12"/>
    </row>
    <row r="283" spans="1:24">
      <c r="A283" s="11"/>
      <c r="B283" s="12"/>
      <c r="C283" s="12"/>
      <c r="D283" s="12"/>
      <c r="E283" s="12"/>
      <c r="F283" s="12"/>
      <c r="G283" s="12"/>
      <c r="H283" s="12"/>
      <c r="I283" s="12"/>
      <c r="J283" s="12"/>
      <c r="K283" s="12"/>
      <c r="L283" s="12"/>
      <c r="M283" s="12"/>
      <c r="N283" s="12"/>
      <c r="O283" s="12"/>
      <c r="P283" s="12"/>
      <c r="Q283" s="12"/>
      <c r="R283" s="12"/>
      <c r="S283" s="12"/>
      <c r="T283" s="12"/>
      <c r="U283" s="12"/>
      <c r="V283" s="12"/>
      <c r="W283" s="12"/>
      <c r="X283" s="12"/>
    </row>
    <row r="284" spans="1:24">
      <c r="A284" s="11"/>
      <c r="B284" s="12"/>
      <c r="C284" s="12"/>
      <c r="D284" s="12"/>
      <c r="E284" s="12"/>
      <c r="F284" s="12"/>
      <c r="G284" s="12"/>
      <c r="H284" s="12"/>
      <c r="I284" s="12"/>
      <c r="J284" s="12"/>
      <c r="K284" s="12"/>
      <c r="L284" s="12"/>
      <c r="M284" s="12"/>
      <c r="N284" s="12"/>
      <c r="O284" s="12"/>
      <c r="P284" s="12"/>
      <c r="Q284" s="12"/>
      <c r="R284" s="12"/>
      <c r="S284" s="12"/>
      <c r="T284" s="12"/>
      <c r="U284" s="12"/>
      <c r="V284" s="12"/>
      <c r="W284" s="12"/>
      <c r="X284" s="12"/>
    </row>
    <row r="285" spans="1:24">
      <c r="A285" s="11"/>
      <c r="B285" s="12"/>
      <c r="C285" s="12"/>
      <c r="D285" s="12"/>
      <c r="E285" s="12"/>
      <c r="F285" s="12"/>
      <c r="G285" s="12"/>
      <c r="H285" s="12"/>
      <c r="I285" s="12"/>
      <c r="J285" s="12"/>
      <c r="K285" s="12"/>
      <c r="L285" s="12"/>
      <c r="M285" s="12"/>
      <c r="N285" s="12"/>
      <c r="O285" s="12"/>
      <c r="P285" s="12"/>
      <c r="Q285" s="12"/>
      <c r="R285" s="12"/>
      <c r="S285" s="12"/>
      <c r="T285" s="12"/>
      <c r="U285" s="12"/>
      <c r="V285" s="12"/>
      <c r="W285" s="12"/>
      <c r="X285" s="12"/>
    </row>
    <row r="286" spans="1:24">
      <c r="A286" s="11"/>
      <c r="B286" s="12"/>
      <c r="C286" s="12"/>
      <c r="D286" s="12"/>
      <c r="E286" s="12"/>
      <c r="F286" s="12"/>
      <c r="G286" s="12"/>
      <c r="H286" s="12"/>
      <c r="I286" s="12"/>
      <c r="J286" s="12"/>
      <c r="K286" s="12"/>
      <c r="L286" s="12"/>
      <c r="M286" s="12"/>
      <c r="N286" s="12"/>
      <c r="O286" s="12"/>
      <c r="P286" s="12"/>
      <c r="Q286" s="12"/>
      <c r="R286" s="12"/>
      <c r="S286" s="12"/>
      <c r="T286" s="12"/>
      <c r="U286" s="12"/>
      <c r="V286" s="12"/>
      <c r="W286" s="12"/>
      <c r="X286" s="12"/>
    </row>
    <row r="287" spans="1:24">
      <c r="A287" s="11"/>
      <c r="B287" s="12"/>
      <c r="C287" s="12"/>
      <c r="D287" s="12"/>
      <c r="E287" s="12"/>
      <c r="F287" s="12"/>
      <c r="G287" s="12"/>
      <c r="H287" s="12"/>
      <c r="I287" s="12"/>
      <c r="J287" s="12"/>
      <c r="K287" s="12"/>
      <c r="L287" s="12"/>
      <c r="M287" s="12"/>
      <c r="N287" s="12"/>
      <c r="O287" s="12"/>
      <c r="P287" s="12"/>
      <c r="Q287" s="12"/>
      <c r="R287" s="12"/>
      <c r="S287" s="12"/>
      <c r="T287" s="12"/>
      <c r="U287" s="12"/>
      <c r="V287" s="12"/>
      <c r="W287" s="12"/>
      <c r="X287" s="12"/>
    </row>
    <row r="288" spans="1:24">
      <c r="A288" s="11"/>
      <c r="B288" s="12"/>
      <c r="C288" s="12"/>
      <c r="D288" s="12"/>
      <c r="E288" s="12"/>
      <c r="F288" s="12"/>
      <c r="G288" s="12"/>
      <c r="H288" s="12"/>
      <c r="I288" s="12"/>
      <c r="J288" s="12"/>
      <c r="K288" s="12"/>
      <c r="L288" s="12"/>
      <c r="M288" s="12"/>
      <c r="N288" s="12"/>
      <c r="O288" s="12"/>
      <c r="P288" s="12"/>
      <c r="Q288" s="12"/>
      <c r="R288" s="12"/>
      <c r="S288" s="12"/>
      <c r="T288" s="12"/>
      <c r="U288" s="12"/>
      <c r="V288" s="12"/>
      <c r="W288" s="12"/>
      <c r="X288" s="12"/>
    </row>
    <row r="289" spans="1:24">
      <c r="A289" s="11"/>
      <c r="B289" s="12"/>
      <c r="C289" s="12"/>
      <c r="D289" s="12"/>
      <c r="E289" s="12"/>
      <c r="F289" s="12"/>
      <c r="G289" s="12"/>
      <c r="H289" s="12"/>
      <c r="I289" s="12"/>
      <c r="J289" s="12"/>
      <c r="K289" s="12"/>
      <c r="L289" s="12"/>
      <c r="M289" s="12"/>
      <c r="N289" s="12"/>
      <c r="O289" s="12"/>
      <c r="P289" s="12"/>
      <c r="Q289" s="12"/>
      <c r="R289" s="12"/>
      <c r="S289" s="12"/>
      <c r="T289" s="12"/>
      <c r="U289" s="12"/>
      <c r="V289" s="12"/>
      <c r="W289" s="12"/>
      <c r="X289" s="12"/>
    </row>
    <row r="290" spans="1:24">
      <c r="A290" s="11"/>
      <c r="B290" s="12"/>
      <c r="C290" s="12"/>
      <c r="D290" s="12"/>
      <c r="E290" s="12"/>
      <c r="F290" s="12"/>
      <c r="G290" s="12"/>
      <c r="H290" s="12"/>
      <c r="I290" s="12"/>
      <c r="J290" s="12"/>
      <c r="K290" s="12"/>
      <c r="L290" s="12"/>
      <c r="M290" s="12"/>
      <c r="N290" s="12"/>
      <c r="O290" s="12"/>
      <c r="P290" s="12"/>
      <c r="Q290" s="12"/>
      <c r="R290" s="12"/>
      <c r="S290" s="12"/>
      <c r="T290" s="12"/>
      <c r="U290" s="12"/>
      <c r="V290" s="12"/>
      <c r="W290" s="12"/>
      <c r="X290" s="12"/>
    </row>
    <row r="291" spans="1:24">
      <c r="A291" s="11"/>
      <c r="B291" s="12"/>
      <c r="C291" s="12"/>
      <c r="D291" s="12"/>
      <c r="E291" s="12"/>
      <c r="F291" s="12"/>
      <c r="G291" s="12"/>
      <c r="H291" s="12"/>
      <c r="I291" s="12"/>
      <c r="J291" s="12"/>
      <c r="K291" s="12"/>
      <c r="L291" s="12"/>
      <c r="M291" s="12"/>
      <c r="N291" s="12"/>
      <c r="O291" s="12"/>
      <c r="P291" s="12"/>
      <c r="Q291" s="12"/>
      <c r="R291" s="12"/>
      <c r="S291" s="12"/>
      <c r="T291" s="12"/>
      <c r="U291" s="12"/>
      <c r="V291" s="12"/>
      <c r="W291" s="12"/>
      <c r="X291" s="12"/>
    </row>
    <row r="292" spans="1:24">
      <c r="A292" s="11"/>
      <c r="B292" s="12"/>
      <c r="C292" s="12"/>
      <c r="D292" s="12"/>
      <c r="E292" s="12"/>
      <c r="F292" s="12"/>
      <c r="G292" s="12"/>
      <c r="H292" s="12"/>
      <c r="I292" s="12"/>
      <c r="J292" s="12"/>
      <c r="K292" s="12"/>
      <c r="L292" s="12"/>
      <c r="M292" s="12"/>
      <c r="N292" s="12"/>
      <c r="O292" s="12"/>
      <c r="P292" s="12"/>
      <c r="Q292" s="12"/>
      <c r="R292" s="12"/>
      <c r="S292" s="12"/>
      <c r="T292" s="12"/>
      <c r="U292" s="12"/>
      <c r="V292" s="12"/>
      <c r="W292" s="12"/>
      <c r="X292" s="12"/>
    </row>
    <row r="293" spans="1:24">
      <c r="A293" s="11"/>
      <c r="B293" s="12"/>
      <c r="C293" s="12"/>
      <c r="D293" s="12"/>
      <c r="E293" s="12"/>
      <c r="F293" s="12"/>
      <c r="G293" s="12"/>
      <c r="H293" s="12"/>
      <c r="I293" s="12"/>
      <c r="J293" s="12"/>
      <c r="K293" s="12"/>
      <c r="L293" s="12"/>
      <c r="M293" s="12"/>
      <c r="N293" s="12"/>
      <c r="O293" s="12"/>
      <c r="P293" s="12"/>
      <c r="Q293" s="12"/>
      <c r="R293" s="12"/>
      <c r="S293" s="12"/>
      <c r="T293" s="12"/>
      <c r="U293" s="12"/>
      <c r="V293" s="12"/>
      <c r="W293" s="12"/>
      <c r="X293" s="12"/>
    </row>
    <row r="294" spans="1:24">
      <c r="A294" s="11"/>
      <c r="B294" s="12"/>
      <c r="C294" s="12"/>
      <c r="D294" s="12"/>
      <c r="E294" s="12"/>
      <c r="F294" s="12"/>
      <c r="G294" s="12"/>
      <c r="H294" s="12"/>
      <c r="I294" s="12"/>
      <c r="J294" s="12"/>
      <c r="K294" s="12"/>
      <c r="L294" s="12"/>
      <c r="M294" s="12"/>
      <c r="N294" s="12"/>
      <c r="O294" s="12"/>
      <c r="P294" s="12"/>
      <c r="Q294" s="12"/>
      <c r="R294" s="12"/>
      <c r="S294" s="12"/>
      <c r="T294" s="12"/>
      <c r="U294" s="12"/>
      <c r="V294" s="12"/>
      <c r="W294" s="12"/>
      <c r="X294" s="12"/>
    </row>
    <row r="295" spans="1:24" ht="15.75" thickBot="1">
      <c r="A295" s="13"/>
      <c r="B295" s="14"/>
      <c r="C295" s="14"/>
      <c r="D295" s="14"/>
      <c r="E295" s="12"/>
      <c r="F295" s="12"/>
      <c r="G295" s="12"/>
      <c r="H295" s="12"/>
      <c r="I295" s="12"/>
      <c r="J295" s="12"/>
      <c r="K295" s="12"/>
      <c r="L295" s="12"/>
      <c r="M295" s="12"/>
      <c r="N295" s="12"/>
      <c r="O295" s="12"/>
      <c r="P295" s="12"/>
      <c r="Q295" s="12"/>
      <c r="R295" s="12"/>
      <c r="S295" s="12"/>
      <c r="T295" s="12"/>
      <c r="U295" s="12"/>
      <c r="V295" s="12"/>
      <c r="W295" s="12"/>
      <c r="X295" s="12"/>
    </row>
    <row r="1047505" spans="1:22">
      <c r="A1047505" t="s">
        <v>569</v>
      </c>
    </row>
    <row r="1047506" spans="1:22" ht="30">
      <c r="A1047506" t="s">
        <v>570</v>
      </c>
      <c r="B1047506" t="s">
        <v>218</v>
      </c>
      <c r="C1047506" t="s">
        <v>571</v>
      </c>
      <c r="D1047506" t="s">
        <v>572</v>
      </c>
      <c r="E1047506" t="s">
        <v>573</v>
      </c>
      <c r="H1047506" t="s">
        <v>574</v>
      </c>
      <c r="J1047506" t="s">
        <v>575</v>
      </c>
      <c r="K1047506" t="s">
        <v>576</v>
      </c>
      <c r="N1047506" s="24" t="s">
        <v>577</v>
      </c>
      <c r="O1047506" s="24"/>
      <c r="P1047506" s="24" t="s">
        <v>67</v>
      </c>
      <c r="T1047506" s="25" t="s">
        <v>65</v>
      </c>
      <c r="U1047506" s="25" t="s">
        <v>578</v>
      </c>
      <c r="V1047506" s="25" t="s">
        <v>579</v>
      </c>
    </row>
    <row r="1047507" spans="1:22">
      <c r="A1047507" t="s">
        <v>580</v>
      </c>
      <c r="B1047507" t="s">
        <v>581</v>
      </c>
      <c r="C1047507" t="s">
        <v>582</v>
      </c>
      <c r="D1047507" t="s">
        <v>583</v>
      </c>
      <c r="E1047507" t="s">
        <v>584</v>
      </c>
      <c r="H1047507" t="s">
        <v>585</v>
      </c>
      <c r="J1047507" t="s">
        <v>586</v>
      </c>
      <c r="K1047507" t="s">
        <v>587</v>
      </c>
      <c r="N1047507" s="24">
        <v>1</v>
      </c>
      <c r="O1047507" s="24"/>
      <c r="P1047507" s="24" t="s">
        <v>153</v>
      </c>
      <c r="T1047507" s="524" t="s">
        <v>588</v>
      </c>
      <c r="U1047507" s="27" t="s">
        <v>589</v>
      </c>
      <c r="V1047507" s="26" t="s">
        <v>590</v>
      </c>
    </row>
    <row r="1047508" spans="1:22">
      <c r="A1047508" t="s">
        <v>580</v>
      </c>
      <c r="B1047508" t="s">
        <v>581</v>
      </c>
      <c r="C1047508" t="s">
        <v>582</v>
      </c>
      <c r="D1047508" t="s">
        <v>583</v>
      </c>
      <c r="E1047508" t="s">
        <v>591</v>
      </c>
      <c r="H1047508" t="s">
        <v>592</v>
      </c>
      <c r="J1047508" t="s">
        <v>586</v>
      </c>
      <c r="K1047508" t="s">
        <v>593</v>
      </c>
      <c r="N1047508" s="24">
        <v>2</v>
      </c>
      <c r="O1047508" s="24"/>
      <c r="P1047508" s="24" t="s">
        <v>341</v>
      </c>
      <c r="T1047508" s="525"/>
      <c r="U1047508" s="27" t="s">
        <v>594</v>
      </c>
      <c r="V1047508" s="26" t="s">
        <v>595</v>
      </c>
    </row>
    <row r="1047509" spans="1:22">
      <c r="A1047509" t="s">
        <v>580</v>
      </c>
      <c r="B1047509" t="s">
        <v>581</v>
      </c>
      <c r="C1047509" t="s">
        <v>582</v>
      </c>
      <c r="D1047509" t="s">
        <v>583</v>
      </c>
      <c r="E1047509" t="s">
        <v>596</v>
      </c>
      <c r="H1047509" t="s">
        <v>597</v>
      </c>
      <c r="J1047509" t="s">
        <v>586</v>
      </c>
      <c r="K1047509" t="s">
        <v>593</v>
      </c>
      <c r="N1047509" s="24">
        <v>3</v>
      </c>
      <c r="O1047509" s="24"/>
      <c r="P1047509" s="24" t="s">
        <v>394</v>
      </c>
      <c r="T1047509" s="525"/>
      <c r="U1047509" s="27" t="s">
        <v>598</v>
      </c>
      <c r="V1047509" s="26" t="s">
        <v>599</v>
      </c>
    </row>
    <row r="1047510" spans="1:22">
      <c r="A1047510" t="s">
        <v>580</v>
      </c>
      <c r="B1047510" t="s">
        <v>581</v>
      </c>
      <c r="C1047510" t="s">
        <v>582</v>
      </c>
      <c r="D1047510" t="s">
        <v>583</v>
      </c>
      <c r="E1047510" t="s">
        <v>600</v>
      </c>
      <c r="H1047510" t="s">
        <v>601</v>
      </c>
      <c r="J1047510" t="s">
        <v>586</v>
      </c>
      <c r="K1047510" t="s">
        <v>593</v>
      </c>
      <c r="N1047510" s="24">
        <v>4</v>
      </c>
      <c r="O1047510" s="24"/>
      <c r="P1047510" s="24" t="s">
        <v>602</v>
      </c>
      <c r="T1047510" s="525"/>
      <c r="U1047510" s="27" t="s">
        <v>603</v>
      </c>
      <c r="V1047510" s="26" t="s">
        <v>604</v>
      </c>
    </row>
    <row r="1047511" spans="1:22">
      <c r="A1047511" t="s">
        <v>580</v>
      </c>
      <c r="B1047511" t="s">
        <v>581</v>
      </c>
      <c r="C1047511" t="s">
        <v>582</v>
      </c>
      <c r="D1047511" t="s">
        <v>583</v>
      </c>
      <c r="E1047511" t="s">
        <v>605</v>
      </c>
      <c r="H1047511" t="s">
        <v>606</v>
      </c>
      <c r="J1047511" t="s">
        <v>586</v>
      </c>
      <c r="K1047511" t="s">
        <v>593</v>
      </c>
      <c r="N1047511" s="24">
        <v>5</v>
      </c>
      <c r="O1047511" s="24"/>
      <c r="P1047511" s="24" t="s">
        <v>377</v>
      </c>
      <c r="T1047511" s="525"/>
      <c r="U1047511" s="27" t="s">
        <v>607</v>
      </c>
      <c r="V1047511" s="26" t="s">
        <v>608</v>
      </c>
    </row>
    <row r="1047512" spans="1:22">
      <c r="A1047512" t="s">
        <v>609</v>
      </c>
      <c r="B1047512" t="s">
        <v>610</v>
      </c>
      <c r="C1047512" t="s">
        <v>611</v>
      </c>
      <c r="D1047512" t="s">
        <v>612</v>
      </c>
      <c r="E1047512" t="s">
        <v>613</v>
      </c>
      <c r="H1047512" t="s">
        <v>614</v>
      </c>
      <c r="J1047512" t="s">
        <v>586</v>
      </c>
      <c r="K1047512" t="s">
        <v>587</v>
      </c>
      <c r="N1047512" s="24">
        <v>6</v>
      </c>
      <c r="O1047512" s="24"/>
      <c r="P1047512" s="24" t="s">
        <v>615</v>
      </c>
      <c r="T1047512" s="525"/>
      <c r="U1047512" s="27" t="s">
        <v>616</v>
      </c>
      <c r="V1047512" s="26" t="s">
        <v>617</v>
      </c>
    </row>
    <row r="1047513" spans="1:22">
      <c r="A1047513" t="s">
        <v>618</v>
      </c>
      <c r="B1047513" t="s">
        <v>619</v>
      </c>
      <c r="C1047513" t="s">
        <v>620</v>
      </c>
      <c r="D1047513" t="s">
        <v>621</v>
      </c>
      <c r="E1047513" t="s">
        <v>622</v>
      </c>
      <c r="H1047513" t="s">
        <v>623</v>
      </c>
      <c r="J1047513" t="s">
        <v>586</v>
      </c>
      <c r="K1047513" t="s">
        <v>593</v>
      </c>
      <c r="N1047513" s="24">
        <v>7</v>
      </c>
      <c r="O1047513" s="24"/>
      <c r="P1047513" s="24" t="s">
        <v>624</v>
      </c>
      <c r="T1047513" s="525"/>
      <c r="U1047513" s="27" t="s">
        <v>625</v>
      </c>
      <c r="V1047513" s="26" t="s">
        <v>626</v>
      </c>
    </row>
    <row r="1047514" spans="1:22">
      <c r="A1047514" t="s">
        <v>609</v>
      </c>
      <c r="B1047514" t="s">
        <v>610</v>
      </c>
      <c r="C1047514" t="s">
        <v>627</v>
      </c>
      <c r="D1047514" t="s">
        <v>628</v>
      </c>
      <c r="E1047514" t="s">
        <v>629</v>
      </c>
      <c r="H1047514" t="s">
        <v>630</v>
      </c>
      <c r="J1047514" t="s">
        <v>586</v>
      </c>
      <c r="K1047514" t="s">
        <v>587</v>
      </c>
      <c r="N1047514" s="24">
        <v>8</v>
      </c>
      <c r="O1047514" s="24"/>
      <c r="P1047514" s="24" t="s">
        <v>116</v>
      </c>
      <c r="T1047514" s="525"/>
      <c r="U1047514" s="27" t="s">
        <v>631</v>
      </c>
      <c r="V1047514" s="26" t="s">
        <v>632</v>
      </c>
    </row>
    <row r="1047515" spans="1:22">
      <c r="A1047515" t="s">
        <v>609</v>
      </c>
      <c r="B1047515" t="s">
        <v>610</v>
      </c>
      <c r="C1047515" t="s">
        <v>633</v>
      </c>
      <c r="D1047515" t="s">
        <v>634</v>
      </c>
      <c r="E1047515" t="s">
        <v>635</v>
      </c>
      <c r="H1047515" t="s">
        <v>636</v>
      </c>
      <c r="J1047515" t="s">
        <v>586</v>
      </c>
      <c r="K1047515" t="s">
        <v>587</v>
      </c>
      <c r="N1047515" s="24">
        <v>9</v>
      </c>
      <c r="O1047515" s="24"/>
      <c r="P1047515" s="24" t="s">
        <v>271</v>
      </c>
      <c r="T1047515" s="525"/>
      <c r="U1047515" s="27" t="s">
        <v>637</v>
      </c>
      <c r="V1047515" s="26" t="s">
        <v>638</v>
      </c>
    </row>
    <row r="1047516" spans="1:22">
      <c r="A1047516" t="s">
        <v>609</v>
      </c>
      <c r="B1047516" t="s">
        <v>610</v>
      </c>
      <c r="C1047516" t="s">
        <v>639</v>
      </c>
      <c r="D1047516" t="s">
        <v>640</v>
      </c>
      <c r="E1047516" t="s">
        <v>641</v>
      </c>
      <c r="H1047516" t="s">
        <v>642</v>
      </c>
      <c r="J1047516" t="s">
        <v>586</v>
      </c>
      <c r="K1047516" t="s">
        <v>587</v>
      </c>
      <c r="N1047516" s="24">
        <v>10</v>
      </c>
      <c r="O1047516" s="24"/>
      <c r="P1047516" s="24" t="s">
        <v>295</v>
      </c>
      <c r="T1047516" s="525"/>
      <c r="U1047516" s="27" t="s">
        <v>643</v>
      </c>
      <c r="V1047516" s="26" t="s">
        <v>644</v>
      </c>
    </row>
    <row r="1047517" spans="1:22">
      <c r="A1047517" t="s">
        <v>609</v>
      </c>
      <c r="B1047517" t="s">
        <v>610</v>
      </c>
      <c r="C1047517" t="s">
        <v>645</v>
      </c>
      <c r="D1047517" t="s">
        <v>646</v>
      </c>
      <c r="E1047517" t="s">
        <v>647</v>
      </c>
      <c r="H1047517" t="s">
        <v>648</v>
      </c>
      <c r="J1047517" t="s">
        <v>586</v>
      </c>
      <c r="K1047517" t="s">
        <v>587</v>
      </c>
      <c r="N1047517" s="24">
        <v>11</v>
      </c>
      <c r="O1047517" s="24"/>
      <c r="P1047517" s="24" t="s">
        <v>325</v>
      </c>
      <c r="T1047517" s="525"/>
      <c r="U1047517" s="27" t="s">
        <v>649</v>
      </c>
      <c r="V1047517" s="26" t="s">
        <v>650</v>
      </c>
    </row>
    <row r="1047518" spans="1:22">
      <c r="A1047518" t="s">
        <v>609</v>
      </c>
      <c r="B1047518" t="s">
        <v>610</v>
      </c>
      <c r="C1047518" t="s">
        <v>645</v>
      </c>
      <c r="D1047518" t="s">
        <v>646</v>
      </c>
      <c r="E1047518" t="s">
        <v>651</v>
      </c>
      <c r="H1047518" t="s">
        <v>652</v>
      </c>
      <c r="J1047518" t="s">
        <v>586</v>
      </c>
      <c r="K1047518" t="s">
        <v>593</v>
      </c>
      <c r="N1047518" s="24">
        <v>12</v>
      </c>
      <c r="O1047518" s="24"/>
      <c r="P1047518" s="24" t="s">
        <v>282</v>
      </c>
      <c r="T1047518" s="526"/>
      <c r="U1047518" s="27" t="s">
        <v>653</v>
      </c>
      <c r="V1047518" s="26" t="s">
        <v>654</v>
      </c>
    </row>
    <row r="1047519" spans="1:22">
      <c r="A1047519" t="s">
        <v>609</v>
      </c>
      <c r="B1047519" t="s">
        <v>610</v>
      </c>
      <c r="C1047519" t="s">
        <v>645</v>
      </c>
      <c r="D1047519" t="s">
        <v>646</v>
      </c>
      <c r="E1047519" t="s">
        <v>655</v>
      </c>
      <c r="H1047519" t="s">
        <v>656</v>
      </c>
      <c r="J1047519" t="s">
        <v>586</v>
      </c>
      <c r="K1047519" t="s">
        <v>593</v>
      </c>
      <c r="N1047519" s="24">
        <v>13</v>
      </c>
      <c r="O1047519" s="24"/>
      <c r="P1047519" s="24" t="s">
        <v>258</v>
      </c>
      <c r="T1047519" s="524" t="s">
        <v>657</v>
      </c>
      <c r="U1047519" s="27" t="s">
        <v>658</v>
      </c>
      <c r="V1047519" s="26" t="s">
        <v>659</v>
      </c>
    </row>
    <row r="1047520" spans="1:22">
      <c r="A1047520" t="s">
        <v>609</v>
      </c>
      <c r="B1047520" t="s">
        <v>610</v>
      </c>
      <c r="C1047520" t="s">
        <v>645</v>
      </c>
      <c r="D1047520" t="s">
        <v>646</v>
      </c>
      <c r="E1047520" t="s">
        <v>660</v>
      </c>
      <c r="H1047520" t="s">
        <v>661</v>
      </c>
      <c r="J1047520" t="s">
        <v>586</v>
      </c>
      <c r="K1047520" t="s">
        <v>593</v>
      </c>
      <c r="N1047520" s="24">
        <v>14</v>
      </c>
      <c r="O1047520" s="24"/>
      <c r="P1047520" s="24" t="s">
        <v>252</v>
      </c>
      <c r="T1047520" s="525"/>
      <c r="U1047520" s="27" t="s">
        <v>662</v>
      </c>
      <c r="V1047520" s="26" t="s">
        <v>663</v>
      </c>
    </row>
    <row r="1047521" spans="1:22">
      <c r="A1047521" t="s">
        <v>609</v>
      </c>
      <c r="B1047521" t="s">
        <v>610</v>
      </c>
      <c r="C1047521" t="s">
        <v>664</v>
      </c>
      <c r="D1047521" t="s">
        <v>665</v>
      </c>
      <c r="E1047521" t="s">
        <v>666</v>
      </c>
      <c r="H1047521" t="s">
        <v>667</v>
      </c>
      <c r="J1047521" t="s">
        <v>586</v>
      </c>
      <c r="K1047521" t="s">
        <v>587</v>
      </c>
      <c r="N1047521" s="24">
        <v>15</v>
      </c>
      <c r="O1047521" s="24"/>
      <c r="P1047521" s="24" t="s">
        <v>302</v>
      </c>
      <c r="T1047521" s="525"/>
      <c r="U1047521" s="27" t="s">
        <v>668</v>
      </c>
      <c r="V1047521" s="26" t="s">
        <v>669</v>
      </c>
    </row>
    <row r="1047522" spans="1:22">
      <c r="A1047522" t="s">
        <v>609</v>
      </c>
      <c r="B1047522" t="s">
        <v>610</v>
      </c>
      <c r="C1047522" t="s">
        <v>664</v>
      </c>
      <c r="D1047522" t="s">
        <v>665</v>
      </c>
      <c r="E1047522" t="s">
        <v>670</v>
      </c>
      <c r="H1047522" t="s">
        <v>671</v>
      </c>
      <c r="J1047522" t="s">
        <v>586</v>
      </c>
      <c r="K1047522" t="s">
        <v>593</v>
      </c>
      <c r="N1047522" s="24">
        <v>16</v>
      </c>
      <c r="O1047522" s="24"/>
      <c r="P1047522" s="24" t="s">
        <v>672</v>
      </c>
      <c r="T1047522" s="525"/>
      <c r="U1047522" s="27" t="s">
        <v>673</v>
      </c>
      <c r="V1047522" s="26" t="s">
        <v>674</v>
      </c>
    </row>
    <row r="1047523" spans="1:22">
      <c r="A1047523" t="s">
        <v>609</v>
      </c>
      <c r="B1047523" t="s">
        <v>610</v>
      </c>
      <c r="C1047523" t="s">
        <v>664</v>
      </c>
      <c r="D1047523" t="s">
        <v>665</v>
      </c>
      <c r="E1047523" t="s">
        <v>675</v>
      </c>
      <c r="H1047523" t="s">
        <v>676</v>
      </c>
      <c r="J1047523" t="s">
        <v>586</v>
      </c>
      <c r="K1047523" t="s">
        <v>593</v>
      </c>
      <c r="N1047523" s="24">
        <v>17</v>
      </c>
      <c r="O1047523" s="24"/>
      <c r="P1047523" s="24" t="s">
        <v>220</v>
      </c>
      <c r="T1047523" s="525"/>
      <c r="U1047523" s="27" t="s">
        <v>677</v>
      </c>
      <c r="V1047523" s="26" t="s">
        <v>678</v>
      </c>
    </row>
    <row r="1047524" spans="1:22">
      <c r="A1047524" t="s">
        <v>609</v>
      </c>
      <c r="B1047524" t="s">
        <v>610</v>
      </c>
      <c r="C1047524" t="s">
        <v>664</v>
      </c>
      <c r="D1047524" t="s">
        <v>665</v>
      </c>
      <c r="E1047524" t="s">
        <v>679</v>
      </c>
      <c r="H1047524" t="s">
        <v>680</v>
      </c>
      <c r="J1047524" t="s">
        <v>586</v>
      </c>
      <c r="K1047524" t="s">
        <v>593</v>
      </c>
      <c r="N1047524" s="24">
        <v>18</v>
      </c>
      <c r="O1047524" s="24"/>
      <c r="P1047524" s="24" t="s">
        <v>113</v>
      </c>
      <c r="T1047524" s="525"/>
      <c r="U1047524" s="27" t="s">
        <v>681</v>
      </c>
      <c r="V1047524" s="26" t="s">
        <v>682</v>
      </c>
    </row>
    <row r="1047525" spans="1:22">
      <c r="A1047525" t="s">
        <v>609</v>
      </c>
      <c r="B1047525" t="s">
        <v>610</v>
      </c>
      <c r="C1047525" t="s">
        <v>683</v>
      </c>
      <c r="D1047525" t="s">
        <v>684</v>
      </c>
      <c r="E1047525" t="s">
        <v>685</v>
      </c>
      <c r="H1047525" t="s">
        <v>686</v>
      </c>
      <c r="J1047525" t="s">
        <v>586</v>
      </c>
      <c r="K1047525" t="s">
        <v>593</v>
      </c>
      <c r="N1047525" s="24">
        <v>19</v>
      </c>
      <c r="O1047525" s="24"/>
      <c r="P1047525" s="24" t="s">
        <v>249</v>
      </c>
      <c r="T1047525" s="525"/>
      <c r="U1047525" s="27" t="s">
        <v>687</v>
      </c>
      <c r="V1047525" s="26" t="s">
        <v>688</v>
      </c>
    </row>
    <row r="1047526" spans="1:22">
      <c r="A1047526" t="s">
        <v>609</v>
      </c>
      <c r="B1047526" t="s">
        <v>610</v>
      </c>
      <c r="C1047526" t="s">
        <v>689</v>
      </c>
      <c r="D1047526" t="s">
        <v>690</v>
      </c>
      <c r="E1047526" t="s">
        <v>691</v>
      </c>
      <c r="H1047526" t="s">
        <v>692</v>
      </c>
      <c r="J1047526" t="s">
        <v>586</v>
      </c>
      <c r="K1047526" t="s">
        <v>587</v>
      </c>
      <c r="N1047526" s="24">
        <v>20</v>
      </c>
      <c r="O1047526" s="24"/>
      <c r="P1047526" s="24" t="s">
        <v>166</v>
      </c>
      <c r="T1047526" s="525"/>
      <c r="U1047526" s="27" t="s">
        <v>693</v>
      </c>
      <c r="V1047526" s="26" t="s">
        <v>694</v>
      </c>
    </row>
    <row r="1047527" spans="1:22">
      <c r="A1047527" t="s">
        <v>609</v>
      </c>
      <c r="B1047527" t="s">
        <v>610</v>
      </c>
      <c r="C1047527" t="s">
        <v>689</v>
      </c>
      <c r="D1047527" t="s">
        <v>690</v>
      </c>
      <c r="E1047527" t="s">
        <v>695</v>
      </c>
      <c r="H1047527" t="s">
        <v>696</v>
      </c>
      <c r="J1047527" t="s">
        <v>586</v>
      </c>
      <c r="K1047527" t="s">
        <v>593</v>
      </c>
      <c r="N1047527" s="24">
        <v>21</v>
      </c>
      <c r="O1047527" s="24"/>
      <c r="P1047527" s="24" t="s">
        <v>331</v>
      </c>
      <c r="T1047527" s="525"/>
      <c r="U1047527" s="27" t="s">
        <v>697</v>
      </c>
      <c r="V1047527" s="26" t="s">
        <v>698</v>
      </c>
    </row>
    <row r="1047528" spans="1:22">
      <c r="A1047528" t="s">
        <v>699</v>
      </c>
      <c r="B1047528" t="s">
        <v>700</v>
      </c>
      <c r="C1047528" t="s">
        <v>701</v>
      </c>
      <c r="D1047528" t="s">
        <v>702</v>
      </c>
      <c r="E1047528" t="s">
        <v>703</v>
      </c>
      <c r="H1047528" t="s">
        <v>704</v>
      </c>
      <c r="J1047528" t="s">
        <v>586</v>
      </c>
      <c r="K1047528" t="s">
        <v>587</v>
      </c>
      <c r="N1047528" s="24">
        <v>22</v>
      </c>
      <c r="O1047528" s="24"/>
      <c r="P1047528" s="24" t="s">
        <v>156</v>
      </c>
      <c r="T1047528" s="525"/>
      <c r="U1047528" s="539" t="s">
        <v>705</v>
      </c>
      <c r="V1047528" s="26" t="s">
        <v>706</v>
      </c>
    </row>
    <row r="1047529" spans="1:22">
      <c r="A1047529" t="s">
        <v>707</v>
      </c>
      <c r="B1047529" t="s">
        <v>708</v>
      </c>
      <c r="C1047529" t="s">
        <v>709</v>
      </c>
      <c r="D1047529" t="s">
        <v>710</v>
      </c>
      <c r="E1047529" t="s">
        <v>711</v>
      </c>
      <c r="H1047529" t="s">
        <v>712</v>
      </c>
      <c r="J1047529" t="s">
        <v>586</v>
      </c>
      <c r="K1047529" t="s">
        <v>593</v>
      </c>
      <c r="N1047529" s="24">
        <v>23</v>
      </c>
      <c r="O1047529" s="24"/>
      <c r="P1047529" s="24" t="s">
        <v>713</v>
      </c>
      <c r="T1047529" s="525"/>
      <c r="U1047529" s="539" t="s">
        <v>714</v>
      </c>
      <c r="V1047529" s="26" t="s">
        <v>715</v>
      </c>
    </row>
    <row r="1047530" spans="1:22">
      <c r="A1047530" t="s">
        <v>707</v>
      </c>
      <c r="B1047530" t="s">
        <v>708</v>
      </c>
      <c r="C1047530" t="s">
        <v>716</v>
      </c>
      <c r="D1047530" t="s">
        <v>717</v>
      </c>
      <c r="E1047530" t="s">
        <v>718</v>
      </c>
      <c r="H1047530" t="s">
        <v>719</v>
      </c>
      <c r="J1047530" t="s">
        <v>586</v>
      </c>
      <c r="K1047530" t="s">
        <v>593</v>
      </c>
      <c r="N1047530" s="24">
        <v>24</v>
      </c>
      <c r="O1047530" s="24"/>
      <c r="P1047530" s="24" t="s">
        <v>432</v>
      </c>
      <c r="T1047530" s="525"/>
      <c r="U1047530" s="27" t="s">
        <v>720</v>
      </c>
      <c r="V1047530" s="26" t="s">
        <v>721</v>
      </c>
    </row>
    <row r="1047531" spans="1:22">
      <c r="A1047531" t="s">
        <v>609</v>
      </c>
      <c r="B1047531" t="s">
        <v>610</v>
      </c>
      <c r="C1047531" t="s">
        <v>722</v>
      </c>
      <c r="D1047531" t="s">
        <v>723</v>
      </c>
      <c r="E1047531" t="s">
        <v>724</v>
      </c>
      <c r="H1047531" t="s">
        <v>725</v>
      </c>
      <c r="J1047531" t="s">
        <v>586</v>
      </c>
      <c r="K1047531" t="s">
        <v>587</v>
      </c>
      <c r="N1047531" s="24">
        <v>25</v>
      </c>
      <c r="O1047531" s="24"/>
      <c r="P1047531" s="24" t="s">
        <v>178</v>
      </c>
      <c r="T1047531" s="525"/>
      <c r="U1047531" s="27" t="s">
        <v>726</v>
      </c>
      <c r="V1047531" s="26" t="s">
        <v>727</v>
      </c>
    </row>
    <row r="1047532" spans="1:22">
      <c r="A1047532" t="s">
        <v>707</v>
      </c>
      <c r="B1047532" t="s">
        <v>708</v>
      </c>
      <c r="C1047532" t="s">
        <v>728</v>
      </c>
      <c r="D1047532" t="s">
        <v>729</v>
      </c>
      <c r="E1047532" t="s">
        <v>730</v>
      </c>
      <c r="H1047532" t="s">
        <v>731</v>
      </c>
      <c r="J1047532" t="s">
        <v>586</v>
      </c>
      <c r="K1047532" t="s">
        <v>593</v>
      </c>
      <c r="N1047532" s="24">
        <v>26</v>
      </c>
      <c r="O1047532" s="24"/>
      <c r="P1047532" s="24" t="s">
        <v>732</v>
      </c>
      <c r="T1047532" s="526"/>
      <c r="U1047532" s="27" t="s">
        <v>733</v>
      </c>
      <c r="V1047532" s="26" t="s">
        <v>734</v>
      </c>
    </row>
    <row r="1047533" spans="1:22">
      <c r="A1047533" t="s">
        <v>609</v>
      </c>
      <c r="B1047533" t="s">
        <v>610</v>
      </c>
      <c r="C1047533" t="s">
        <v>735</v>
      </c>
      <c r="D1047533" t="s">
        <v>736</v>
      </c>
      <c r="E1047533" t="s">
        <v>737</v>
      </c>
      <c r="H1047533" t="s">
        <v>738</v>
      </c>
      <c r="J1047533" t="s">
        <v>586</v>
      </c>
      <c r="K1047533" t="s">
        <v>587</v>
      </c>
      <c r="T1047533" s="524" t="s">
        <v>739</v>
      </c>
      <c r="U1047533" s="27" t="s">
        <v>740</v>
      </c>
      <c r="V1047533" s="26" t="s">
        <v>741</v>
      </c>
    </row>
    <row r="1047534" spans="1:22">
      <c r="A1047534" t="s">
        <v>580</v>
      </c>
      <c r="B1047534" t="s">
        <v>581</v>
      </c>
      <c r="C1047534" t="s">
        <v>742</v>
      </c>
      <c r="D1047534" t="s">
        <v>743</v>
      </c>
      <c r="E1047534" t="s">
        <v>744</v>
      </c>
      <c r="H1047534" t="s">
        <v>743</v>
      </c>
      <c r="J1047534" t="s">
        <v>745</v>
      </c>
      <c r="K1047534" t="s">
        <v>587</v>
      </c>
      <c r="T1047534" s="525"/>
      <c r="U1047534" s="27" t="s">
        <v>746</v>
      </c>
      <c r="V1047534" s="26" t="s">
        <v>747</v>
      </c>
    </row>
    <row r="1047535" spans="1:22">
      <c r="A1047535" t="s">
        <v>580</v>
      </c>
      <c r="B1047535" t="s">
        <v>581</v>
      </c>
      <c r="C1047535" t="s">
        <v>748</v>
      </c>
      <c r="D1047535" t="s">
        <v>749</v>
      </c>
      <c r="E1047535" t="s">
        <v>750</v>
      </c>
      <c r="H1047535" t="s">
        <v>751</v>
      </c>
      <c r="J1047535" t="s">
        <v>745</v>
      </c>
      <c r="K1047535" t="s">
        <v>587</v>
      </c>
      <c r="T1047535" s="525"/>
      <c r="U1047535" s="27" t="s">
        <v>752</v>
      </c>
      <c r="V1047535" s="26" t="s">
        <v>753</v>
      </c>
    </row>
    <row r="1047536" spans="1:22">
      <c r="A1047536" t="s">
        <v>580</v>
      </c>
      <c r="B1047536" t="s">
        <v>581</v>
      </c>
      <c r="C1047536" t="s">
        <v>754</v>
      </c>
      <c r="D1047536" t="s">
        <v>755</v>
      </c>
      <c r="E1047536" t="s">
        <v>756</v>
      </c>
      <c r="H1047536" t="s">
        <v>757</v>
      </c>
      <c r="J1047536" t="s">
        <v>745</v>
      </c>
      <c r="K1047536" t="s">
        <v>587</v>
      </c>
      <c r="T1047536" s="525"/>
      <c r="U1047536" s="27" t="s">
        <v>758</v>
      </c>
      <c r="V1047536" s="26" t="s">
        <v>759</v>
      </c>
    </row>
    <row r="1047537" spans="1:22">
      <c r="A1047537" t="s">
        <v>580</v>
      </c>
      <c r="B1047537" t="s">
        <v>581</v>
      </c>
      <c r="C1047537" t="s">
        <v>760</v>
      </c>
      <c r="D1047537" t="s">
        <v>761</v>
      </c>
      <c r="E1047537" t="s">
        <v>762</v>
      </c>
      <c r="H1047537" t="s">
        <v>761</v>
      </c>
      <c r="J1047537" t="s">
        <v>745</v>
      </c>
      <c r="K1047537" t="s">
        <v>587</v>
      </c>
      <c r="T1047537" s="525"/>
      <c r="U1047537" s="27" t="s">
        <v>763</v>
      </c>
      <c r="V1047537" s="26" t="s">
        <v>764</v>
      </c>
    </row>
    <row r="1047538" spans="1:22">
      <c r="A1047538" t="s">
        <v>707</v>
      </c>
      <c r="B1047538" t="s">
        <v>708</v>
      </c>
      <c r="C1047538" t="s">
        <v>765</v>
      </c>
      <c r="D1047538" t="s">
        <v>766</v>
      </c>
      <c r="E1047538" t="s">
        <v>767</v>
      </c>
      <c r="H1047538" t="s">
        <v>768</v>
      </c>
      <c r="J1047538" t="s">
        <v>745</v>
      </c>
      <c r="K1047538" t="s">
        <v>587</v>
      </c>
      <c r="T1047538" s="525"/>
      <c r="U1047538" s="27" t="s">
        <v>769</v>
      </c>
      <c r="V1047538" s="26" t="s">
        <v>770</v>
      </c>
    </row>
    <row r="1047539" spans="1:22">
      <c r="A1047539" t="s">
        <v>771</v>
      </c>
      <c r="B1047539" t="s">
        <v>772</v>
      </c>
      <c r="C1047539" t="s">
        <v>773</v>
      </c>
      <c r="D1047539" t="s">
        <v>774</v>
      </c>
      <c r="E1047539" t="s">
        <v>775</v>
      </c>
      <c r="H1047539" t="s">
        <v>776</v>
      </c>
      <c r="J1047539" t="s">
        <v>745</v>
      </c>
      <c r="K1047539" t="s">
        <v>587</v>
      </c>
      <c r="T1047539" s="525"/>
      <c r="U1047539" s="27" t="s">
        <v>777</v>
      </c>
      <c r="V1047539" s="26" t="s">
        <v>778</v>
      </c>
    </row>
    <row r="1047540" spans="1:22">
      <c r="A1047540" t="s">
        <v>771</v>
      </c>
      <c r="B1047540" t="s">
        <v>772</v>
      </c>
      <c r="C1047540" t="s">
        <v>773</v>
      </c>
      <c r="D1047540" t="s">
        <v>774</v>
      </c>
      <c r="E1047540" t="s">
        <v>779</v>
      </c>
      <c r="H1047540" t="s">
        <v>780</v>
      </c>
      <c r="J1047540" t="s">
        <v>745</v>
      </c>
      <c r="K1047540" t="s">
        <v>593</v>
      </c>
      <c r="T1047540" s="525"/>
      <c r="U1047540" s="27" t="s">
        <v>781</v>
      </c>
      <c r="V1047540" s="26" t="s">
        <v>782</v>
      </c>
    </row>
    <row r="1047541" spans="1:22">
      <c r="A1047541" t="s">
        <v>771</v>
      </c>
      <c r="B1047541" t="s">
        <v>772</v>
      </c>
      <c r="C1047541" t="s">
        <v>773</v>
      </c>
      <c r="D1047541" t="s">
        <v>774</v>
      </c>
      <c r="E1047541" t="s">
        <v>783</v>
      </c>
      <c r="H1047541" t="s">
        <v>784</v>
      </c>
      <c r="J1047541" t="s">
        <v>745</v>
      </c>
      <c r="K1047541" t="s">
        <v>593</v>
      </c>
      <c r="T1047541" s="525"/>
      <c r="U1047541" s="27" t="s">
        <v>785</v>
      </c>
      <c r="V1047541" s="26" t="s">
        <v>786</v>
      </c>
    </row>
    <row r="1047542" spans="1:22">
      <c r="A1047542" t="s">
        <v>707</v>
      </c>
      <c r="B1047542" t="s">
        <v>708</v>
      </c>
      <c r="C1047542" t="s">
        <v>728</v>
      </c>
      <c r="D1047542" t="s">
        <v>729</v>
      </c>
      <c r="E1047542" t="s">
        <v>787</v>
      </c>
      <c r="H1047542" t="s">
        <v>788</v>
      </c>
      <c r="J1047542" t="s">
        <v>745</v>
      </c>
      <c r="K1047542" t="s">
        <v>593</v>
      </c>
      <c r="T1047542" s="525"/>
      <c r="U1047542" s="27" t="s">
        <v>789</v>
      </c>
      <c r="V1047542" s="26" t="s">
        <v>790</v>
      </c>
    </row>
    <row r="1047543" spans="1:22">
      <c r="A1047543" t="s">
        <v>707</v>
      </c>
      <c r="B1047543" t="s">
        <v>708</v>
      </c>
      <c r="C1047543" t="s">
        <v>728</v>
      </c>
      <c r="D1047543" t="s">
        <v>729</v>
      </c>
      <c r="E1047543" t="s">
        <v>791</v>
      </c>
      <c r="H1047543" t="s">
        <v>749</v>
      </c>
      <c r="J1047543" t="s">
        <v>745</v>
      </c>
      <c r="K1047543" t="s">
        <v>593</v>
      </c>
      <c r="T1047543" s="525"/>
      <c r="U1047543" s="27" t="s">
        <v>792</v>
      </c>
      <c r="V1047543" s="26" t="s">
        <v>793</v>
      </c>
    </row>
    <row r="1047544" spans="1:22">
      <c r="A1047544" t="s">
        <v>771</v>
      </c>
      <c r="B1047544" t="s">
        <v>772</v>
      </c>
      <c r="C1047544" t="s">
        <v>794</v>
      </c>
      <c r="D1047544" t="s">
        <v>795</v>
      </c>
      <c r="E1047544" t="s">
        <v>796</v>
      </c>
      <c r="H1047544" t="s">
        <v>797</v>
      </c>
      <c r="J1047544" t="s">
        <v>745</v>
      </c>
      <c r="K1047544" t="s">
        <v>587</v>
      </c>
      <c r="T1047544" s="525"/>
      <c r="U1047544" s="27" t="s">
        <v>798</v>
      </c>
      <c r="V1047544" s="26" t="s">
        <v>799</v>
      </c>
    </row>
    <row r="1047545" spans="1:22">
      <c r="A1047545" t="s">
        <v>707</v>
      </c>
      <c r="B1047545" t="s">
        <v>708</v>
      </c>
      <c r="C1047545" t="s">
        <v>716</v>
      </c>
      <c r="D1047545" t="s">
        <v>717</v>
      </c>
      <c r="E1047545" t="s">
        <v>800</v>
      </c>
      <c r="H1047545" t="s">
        <v>801</v>
      </c>
      <c r="J1047545" t="s">
        <v>745</v>
      </c>
      <c r="K1047545" t="s">
        <v>593</v>
      </c>
      <c r="T1047545" s="525"/>
      <c r="U1047545" s="27" t="s">
        <v>802</v>
      </c>
      <c r="V1047545" s="26" t="s">
        <v>803</v>
      </c>
    </row>
    <row r="1047546" spans="1:22">
      <c r="A1047546" t="s">
        <v>707</v>
      </c>
      <c r="B1047546" t="s">
        <v>708</v>
      </c>
      <c r="C1047546" t="s">
        <v>716</v>
      </c>
      <c r="D1047546" t="s">
        <v>717</v>
      </c>
      <c r="E1047546" t="s">
        <v>804</v>
      </c>
      <c r="H1047546" t="s">
        <v>805</v>
      </c>
      <c r="J1047546" t="s">
        <v>806</v>
      </c>
      <c r="K1047546" t="s">
        <v>587</v>
      </c>
      <c r="T1047546" s="525"/>
      <c r="U1047546" s="27" t="s">
        <v>807</v>
      </c>
      <c r="V1047546" s="26" t="s">
        <v>808</v>
      </c>
    </row>
    <row r="1047547" spans="1:22">
      <c r="A1047547" t="s">
        <v>707</v>
      </c>
      <c r="B1047547" t="s">
        <v>708</v>
      </c>
      <c r="C1047547" t="s">
        <v>709</v>
      </c>
      <c r="D1047547" t="s">
        <v>710</v>
      </c>
      <c r="E1047547" t="s">
        <v>809</v>
      </c>
      <c r="H1047547" t="s">
        <v>810</v>
      </c>
      <c r="J1047547" t="s">
        <v>806</v>
      </c>
      <c r="K1047547" t="s">
        <v>593</v>
      </c>
      <c r="T1047547" s="525"/>
      <c r="U1047547" s="27" t="s">
        <v>811</v>
      </c>
      <c r="V1047547" s="26" t="s">
        <v>812</v>
      </c>
    </row>
    <row r="1047548" spans="1:22">
      <c r="A1047548" t="s">
        <v>707</v>
      </c>
      <c r="B1047548" t="s">
        <v>708</v>
      </c>
      <c r="C1047548" t="s">
        <v>709</v>
      </c>
      <c r="D1047548" t="s">
        <v>710</v>
      </c>
      <c r="E1047548" t="s">
        <v>813</v>
      </c>
      <c r="H1047548" t="s">
        <v>805</v>
      </c>
      <c r="J1047548" t="s">
        <v>806</v>
      </c>
      <c r="K1047548" t="s">
        <v>587</v>
      </c>
      <c r="T1047548" s="525"/>
      <c r="U1047548" s="27" t="s">
        <v>814</v>
      </c>
      <c r="V1047548" s="26" t="s">
        <v>815</v>
      </c>
    </row>
    <row r="1047549" spans="1:22">
      <c r="A1047549" t="s">
        <v>771</v>
      </c>
      <c r="B1047549" t="s">
        <v>772</v>
      </c>
      <c r="C1047549" t="s">
        <v>816</v>
      </c>
      <c r="D1047549" t="s">
        <v>817</v>
      </c>
      <c r="E1047549" t="s">
        <v>818</v>
      </c>
      <c r="H1047549" t="s">
        <v>819</v>
      </c>
      <c r="J1047549" t="s">
        <v>806</v>
      </c>
      <c r="K1047549" t="s">
        <v>593</v>
      </c>
      <c r="T1047549" s="525"/>
      <c r="U1047549" s="27" t="s">
        <v>820</v>
      </c>
      <c r="V1047549" s="26" t="s">
        <v>821</v>
      </c>
    </row>
    <row r="1047550" spans="1:22">
      <c r="A1047550" t="s">
        <v>822</v>
      </c>
      <c r="B1047550" t="s">
        <v>823</v>
      </c>
      <c r="C1047550" t="s">
        <v>824</v>
      </c>
      <c r="D1047550" t="s">
        <v>825</v>
      </c>
      <c r="E1047550" t="s">
        <v>826</v>
      </c>
      <c r="H1047550" t="s">
        <v>827</v>
      </c>
      <c r="J1047550" t="s">
        <v>806</v>
      </c>
      <c r="K1047550" t="s">
        <v>593</v>
      </c>
      <c r="T1047550" s="525"/>
      <c r="U1047550" s="27" t="s">
        <v>828</v>
      </c>
      <c r="V1047550" s="26" t="s">
        <v>829</v>
      </c>
    </row>
    <row r="1047551" spans="1:22">
      <c r="A1047551" t="s">
        <v>822</v>
      </c>
      <c r="B1047551" t="s">
        <v>823</v>
      </c>
      <c r="C1047551" t="s">
        <v>830</v>
      </c>
      <c r="D1047551" t="s">
        <v>831</v>
      </c>
      <c r="E1047551" t="s">
        <v>832</v>
      </c>
      <c r="H1047551" t="s">
        <v>827</v>
      </c>
      <c r="J1047551" t="s">
        <v>806</v>
      </c>
      <c r="K1047551" t="s">
        <v>593</v>
      </c>
      <c r="T1047551" s="525"/>
      <c r="U1047551" s="27" t="s">
        <v>833</v>
      </c>
      <c r="V1047551" s="26" t="s">
        <v>834</v>
      </c>
    </row>
    <row r="1047552" spans="1:22">
      <c r="A1047552" t="s">
        <v>822</v>
      </c>
      <c r="B1047552" t="s">
        <v>823</v>
      </c>
      <c r="C1047552" t="s">
        <v>835</v>
      </c>
      <c r="D1047552" t="s">
        <v>836</v>
      </c>
      <c r="E1047552" t="s">
        <v>837</v>
      </c>
      <c r="H1047552" t="s">
        <v>827</v>
      </c>
      <c r="J1047552" t="s">
        <v>806</v>
      </c>
      <c r="K1047552" t="s">
        <v>593</v>
      </c>
      <c r="T1047552" s="525"/>
      <c r="U1047552" s="27" t="s">
        <v>838</v>
      </c>
      <c r="V1047552" s="26" t="s">
        <v>839</v>
      </c>
    </row>
    <row r="1047553" spans="1:22">
      <c r="A1047553" t="s">
        <v>609</v>
      </c>
      <c r="B1047553" t="s">
        <v>610</v>
      </c>
      <c r="C1047553" t="s">
        <v>840</v>
      </c>
      <c r="D1047553" t="s">
        <v>841</v>
      </c>
      <c r="E1047553" t="s">
        <v>842</v>
      </c>
      <c r="H1047553" t="s">
        <v>843</v>
      </c>
      <c r="J1047553" t="s">
        <v>844</v>
      </c>
      <c r="K1047553" t="s">
        <v>587</v>
      </c>
      <c r="T1047553" s="525"/>
      <c r="U1047553" s="27" t="s">
        <v>845</v>
      </c>
      <c r="V1047553" s="26" t="s">
        <v>846</v>
      </c>
    </row>
    <row r="1047554" spans="1:22">
      <c r="A1047554" t="s">
        <v>609</v>
      </c>
      <c r="B1047554" t="s">
        <v>610</v>
      </c>
      <c r="C1047554" t="s">
        <v>722</v>
      </c>
      <c r="D1047554" t="s">
        <v>723</v>
      </c>
      <c r="E1047554" t="s">
        <v>847</v>
      </c>
      <c r="H1047554" t="s">
        <v>848</v>
      </c>
      <c r="J1047554" t="s">
        <v>844</v>
      </c>
      <c r="K1047554" t="s">
        <v>593</v>
      </c>
      <c r="T1047554" s="525"/>
      <c r="U1047554" s="27" t="s">
        <v>849</v>
      </c>
      <c r="V1047554" s="26" t="s">
        <v>850</v>
      </c>
    </row>
    <row r="1047555" spans="1:22">
      <c r="A1047555" t="s">
        <v>771</v>
      </c>
      <c r="B1047555" t="s">
        <v>772</v>
      </c>
      <c r="C1047555" t="s">
        <v>851</v>
      </c>
      <c r="D1047555" t="s">
        <v>852</v>
      </c>
      <c r="E1047555" t="s">
        <v>853</v>
      </c>
      <c r="H1047555" t="s">
        <v>854</v>
      </c>
      <c r="J1047555" t="s">
        <v>844</v>
      </c>
      <c r="K1047555" t="s">
        <v>587</v>
      </c>
      <c r="T1047555" s="525"/>
      <c r="U1047555" s="27" t="s">
        <v>855</v>
      </c>
      <c r="V1047555" s="26" t="s">
        <v>856</v>
      </c>
    </row>
    <row r="1047556" spans="1:22">
      <c r="A1047556" t="s">
        <v>771</v>
      </c>
      <c r="B1047556" t="s">
        <v>772</v>
      </c>
      <c r="C1047556" t="s">
        <v>851</v>
      </c>
      <c r="D1047556" t="s">
        <v>852</v>
      </c>
      <c r="E1047556" t="s">
        <v>857</v>
      </c>
      <c r="H1047556" t="s">
        <v>858</v>
      </c>
      <c r="J1047556" t="s">
        <v>844</v>
      </c>
      <c r="K1047556" t="s">
        <v>593</v>
      </c>
      <c r="T1047556" s="525"/>
      <c r="U1047556" s="27" t="s">
        <v>859</v>
      </c>
      <c r="V1047556" s="26" t="s">
        <v>860</v>
      </c>
    </row>
    <row r="1047557" spans="1:22">
      <c r="A1047557" t="s">
        <v>771</v>
      </c>
      <c r="B1047557" t="s">
        <v>772</v>
      </c>
      <c r="C1047557" t="s">
        <v>794</v>
      </c>
      <c r="D1047557" t="s">
        <v>795</v>
      </c>
      <c r="E1047557" t="s">
        <v>861</v>
      </c>
      <c r="H1047557" t="s">
        <v>862</v>
      </c>
      <c r="J1047557" t="s">
        <v>844</v>
      </c>
      <c r="K1047557" t="s">
        <v>593</v>
      </c>
      <c r="T1047557" s="525"/>
      <c r="U1047557" s="27" t="s">
        <v>863</v>
      </c>
      <c r="V1047557" s="26" t="s">
        <v>864</v>
      </c>
    </row>
    <row r="1047558" spans="1:22">
      <c r="A1047558" t="s">
        <v>707</v>
      </c>
      <c r="B1047558" t="s">
        <v>708</v>
      </c>
      <c r="C1047558" t="s">
        <v>709</v>
      </c>
      <c r="D1047558" t="s">
        <v>710</v>
      </c>
      <c r="E1047558" t="s">
        <v>865</v>
      </c>
      <c r="H1047558" t="s">
        <v>866</v>
      </c>
      <c r="J1047558" t="s">
        <v>844</v>
      </c>
      <c r="K1047558" t="s">
        <v>593</v>
      </c>
      <c r="T1047558" s="526"/>
      <c r="U1047558" s="27" t="s">
        <v>867</v>
      </c>
      <c r="V1047558" s="26" t="s">
        <v>868</v>
      </c>
    </row>
    <row r="1047559" spans="1:22">
      <c r="A1047559" t="s">
        <v>609</v>
      </c>
      <c r="B1047559" t="s">
        <v>610</v>
      </c>
      <c r="C1047559" t="s">
        <v>722</v>
      </c>
      <c r="D1047559" t="s">
        <v>723</v>
      </c>
      <c r="E1047559" t="s">
        <v>869</v>
      </c>
      <c r="H1047559" t="s">
        <v>870</v>
      </c>
      <c r="J1047559" t="s">
        <v>844</v>
      </c>
      <c r="K1047559" t="s">
        <v>593</v>
      </c>
      <c r="T1047559" s="524" t="s">
        <v>871</v>
      </c>
      <c r="U1047559" s="27" t="s">
        <v>872</v>
      </c>
      <c r="V1047559" s="26" t="s">
        <v>873</v>
      </c>
    </row>
    <row r="1047560" spans="1:22">
      <c r="A1047560" t="s">
        <v>822</v>
      </c>
      <c r="B1047560" t="s">
        <v>823</v>
      </c>
      <c r="C1047560" t="s">
        <v>874</v>
      </c>
      <c r="D1047560" t="s">
        <v>875</v>
      </c>
      <c r="E1047560" t="s">
        <v>876</v>
      </c>
      <c r="H1047560" t="s">
        <v>877</v>
      </c>
      <c r="J1047560" t="s">
        <v>111</v>
      </c>
      <c r="K1047560" t="s">
        <v>587</v>
      </c>
      <c r="T1047560" s="525"/>
      <c r="U1047560" s="27" t="s">
        <v>878</v>
      </c>
      <c r="V1047560" s="26" t="s">
        <v>879</v>
      </c>
    </row>
    <row r="1047561" spans="1:22">
      <c r="A1047561" t="s">
        <v>618</v>
      </c>
      <c r="B1047561" t="s">
        <v>619</v>
      </c>
      <c r="C1047561" t="s">
        <v>880</v>
      </c>
      <c r="D1047561" t="s">
        <v>881</v>
      </c>
      <c r="E1047561" t="s">
        <v>882</v>
      </c>
      <c r="H1047561" t="s">
        <v>883</v>
      </c>
      <c r="J1047561" t="s">
        <v>111</v>
      </c>
      <c r="K1047561" t="s">
        <v>587</v>
      </c>
      <c r="T1047561" s="525"/>
      <c r="U1047561" s="27" t="s">
        <v>884</v>
      </c>
      <c r="V1047561" s="26" t="s">
        <v>885</v>
      </c>
    </row>
    <row r="1047562" spans="1:22">
      <c r="A1047562" t="s">
        <v>618</v>
      </c>
      <c r="B1047562" t="s">
        <v>619</v>
      </c>
      <c r="C1047562" t="s">
        <v>886</v>
      </c>
      <c r="D1047562" t="s">
        <v>887</v>
      </c>
      <c r="E1047562" t="s">
        <v>888</v>
      </c>
      <c r="H1047562" t="s">
        <v>889</v>
      </c>
      <c r="J1047562" t="s">
        <v>111</v>
      </c>
      <c r="K1047562" t="s">
        <v>587</v>
      </c>
      <c r="T1047562" s="525"/>
      <c r="U1047562" s="27" t="s">
        <v>890</v>
      </c>
      <c r="V1047562" s="26" t="s">
        <v>891</v>
      </c>
    </row>
    <row r="1047563" spans="1:22">
      <c r="A1047563" t="s">
        <v>618</v>
      </c>
      <c r="B1047563" t="s">
        <v>619</v>
      </c>
      <c r="C1047563" t="s">
        <v>892</v>
      </c>
      <c r="D1047563" t="s">
        <v>893</v>
      </c>
      <c r="E1047563" t="s">
        <v>894</v>
      </c>
      <c r="H1047563" t="s">
        <v>895</v>
      </c>
      <c r="J1047563" t="s">
        <v>111</v>
      </c>
      <c r="K1047563" t="s">
        <v>587</v>
      </c>
      <c r="T1047563" s="525"/>
      <c r="U1047563" s="27" t="s">
        <v>896</v>
      </c>
      <c r="V1047563" s="26" t="s">
        <v>897</v>
      </c>
    </row>
    <row r="1047564" spans="1:22">
      <c r="A1047564" t="s">
        <v>707</v>
      </c>
      <c r="B1047564" t="s">
        <v>708</v>
      </c>
      <c r="C1047564" t="s">
        <v>898</v>
      </c>
      <c r="D1047564" t="s">
        <v>899</v>
      </c>
      <c r="E1047564" t="s">
        <v>900</v>
      </c>
      <c r="H1047564" t="s">
        <v>901</v>
      </c>
      <c r="J1047564" t="s">
        <v>111</v>
      </c>
      <c r="K1047564" t="s">
        <v>587</v>
      </c>
      <c r="T1047564" s="525"/>
      <c r="U1047564" s="27" t="s">
        <v>902</v>
      </c>
      <c r="V1047564" s="26" t="s">
        <v>903</v>
      </c>
    </row>
    <row r="1047565" spans="1:22">
      <c r="A1047565" t="s">
        <v>580</v>
      </c>
      <c r="B1047565" t="s">
        <v>581</v>
      </c>
      <c r="C1047565" t="s">
        <v>904</v>
      </c>
      <c r="D1047565" t="s">
        <v>905</v>
      </c>
      <c r="E1047565" t="s">
        <v>906</v>
      </c>
      <c r="H1047565" t="s">
        <v>907</v>
      </c>
      <c r="J1047565" t="s">
        <v>111</v>
      </c>
      <c r="K1047565" t="s">
        <v>587</v>
      </c>
      <c r="T1047565" s="525"/>
      <c r="U1047565" s="27" t="s">
        <v>908</v>
      </c>
      <c r="V1047565" s="26" t="s">
        <v>909</v>
      </c>
    </row>
    <row r="1047566" spans="1:22">
      <c r="A1047566" t="s">
        <v>580</v>
      </c>
      <c r="B1047566" t="s">
        <v>581</v>
      </c>
      <c r="C1047566" t="s">
        <v>904</v>
      </c>
      <c r="D1047566" t="s">
        <v>905</v>
      </c>
      <c r="E1047566" t="s">
        <v>910</v>
      </c>
      <c r="H1047566" t="s">
        <v>911</v>
      </c>
      <c r="J1047566" t="s">
        <v>111</v>
      </c>
      <c r="K1047566" t="s">
        <v>593</v>
      </c>
      <c r="T1047566" s="525"/>
      <c r="U1047566" s="27" t="s">
        <v>912</v>
      </c>
      <c r="V1047566" s="26" t="s">
        <v>913</v>
      </c>
    </row>
    <row r="1047567" spans="1:22">
      <c r="A1047567" t="s">
        <v>580</v>
      </c>
      <c r="B1047567" t="s">
        <v>581</v>
      </c>
      <c r="C1047567" t="s">
        <v>904</v>
      </c>
      <c r="D1047567" t="s">
        <v>905</v>
      </c>
      <c r="E1047567" t="s">
        <v>914</v>
      </c>
      <c r="H1047567" t="s">
        <v>915</v>
      </c>
      <c r="J1047567" t="s">
        <v>111</v>
      </c>
      <c r="K1047567" t="s">
        <v>593</v>
      </c>
      <c r="T1047567" s="525"/>
      <c r="U1047567" s="27" t="s">
        <v>916</v>
      </c>
      <c r="V1047567" s="26" t="s">
        <v>474</v>
      </c>
    </row>
    <row r="1047568" spans="1:22">
      <c r="A1047568" t="s">
        <v>917</v>
      </c>
      <c r="B1047568" t="s">
        <v>918</v>
      </c>
      <c r="C1047568" t="s">
        <v>919</v>
      </c>
      <c r="D1047568" t="s">
        <v>920</v>
      </c>
      <c r="E1047568" t="s">
        <v>921</v>
      </c>
      <c r="H1047568" t="s">
        <v>922</v>
      </c>
      <c r="J1047568" t="s">
        <v>111</v>
      </c>
      <c r="K1047568" t="s">
        <v>587</v>
      </c>
      <c r="T1047568" s="525"/>
      <c r="U1047568" s="27" t="s">
        <v>923</v>
      </c>
      <c r="V1047568" s="26" t="s">
        <v>924</v>
      </c>
    </row>
    <row r="1047569" spans="1:22">
      <c r="A1047569" t="s">
        <v>917</v>
      </c>
      <c r="B1047569" t="s">
        <v>918</v>
      </c>
      <c r="C1047569" t="s">
        <v>925</v>
      </c>
      <c r="D1047569" t="s">
        <v>926</v>
      </c>
      <c r="E1047569" t="s">
        <v>927</v>
      </c>
      <c r="H1047569" t="s">
        <v>928</v>
      </c>
      <c r="J1047569" t="s">
        <v>111</v>
      </c>
      <c r="K1047569" t="s">
        <v>587</v>
      </c>
      <c r="T1047569" s="526"/>
      <c r="U1047569" s="27" t="s">
        <v>929</v>
      </c>
      <c r="V1047569" s="26" t="s">
        <v>930</v>
      </c>
    </row>
    <row r="1047570" spans="1:22">
      <c r="A1047570" t="s">
        <v>609</v>
      </c>
      <c r="B1047570" t="s">
        <v>610</v>
      </c>
      <c r="C1047570" t="s">
        <v>931</v>
      </c>
      <c r="D1047570" t="s">
        <v>932</v>
      </c>
      <c r="E1047570" t="s">
        <v>933</v>
      </c>
      <c r="H1047570" t="s">
        <v>934</v>
      </c>
      <c r="J1047570" t="s">
        <v>111</v>
      </c>
      <c r="K1047570" t="s">
        <v>587</v>
      </c>
      <c r="T1047570" s="524" t="s">
        <v>935</v>
      </c>
      <c r="U1047570" s="27" t="s">
        <v>936</v>
      </c>
      <c r="V1047570" s="26" t="s">
        <v>937</v>
      </c>
    </row>
    <row r="1047571" spans="1:22">
      <c r="A1047571" t="s">
        <v>771</v>
      </c>
      <c r="B1047571" t="s">
        <v>772</v>
      </c>
      <c r="C1047571" t="s">
        <v>938</v>
      </c>
      <c r="D1047571" t="s">
        <v>939</v>
      </c>
      <c r="E1047571" t="s">
        <v>940</v>
      </c>
      <c r="H1047571" t="s">
        <v>939</v>
      </c>
      <c r="J1047571" t="s">
        <v>111</v>
      </c>
      <c r="K1047571" t="s">
        <v>587</v>
      </c>
      <c r="T1047571" s="525"/>
      <c r="U1047571" s="27" t="s">
        <v>941</v>
      </c>
      <c r="V1047571" s="26" t="s">
        <v>942</v>
      </c>
    </row>
    <row r="1047572" spans="1:22">
      <c r="A1047572" t="s">
        <v>771</v>
      </c>
      <c r="B1047572" t="s">
        <v>772</v>
      </c>
      <c r="C1047572" t="s">
        <v>938</v>
      </c>
      <c r="D1047572" t="s">
        <v>939</v>
      </c>
      <c r="E1047572" t="s">
        <v>943</v>
      </c>
      <c r="H1047572" t="s">
        <v>944</v>
      </c>
      <c r="J1047572" t="s">
        <v>111</v>
      </c>
      <c r="K1047572" t="s">
        <v>593</v>
      </c>
      <c r="T1047572" s="525"/>
      <c r="U1047572" s="27" t="s">
        <v>945</v>
      </c>
      <c r="V1047572" s="26" t="s">
        <v>946</v>
      </c>
    </row>
    <row r="1047573" spans="1:22">
      <c r="A1047573" t="s">
        <v>771</v>
      </c>
      <c r="B1047573" t="s">
        <v>772</v>
      </c>
      <c r="C1047573" t="s">
        <v>947</v>
      </c>
      <c r="D1047573" t="s">
        <v>948</v>
      </c>
      <c r="E1047573" t="s">
        <v>949</v>
      </c>
      <c r="H1047573" t="s">
        <v>950</v>
      </c>
      <c r="J1047573" t="s">
        <v>111</v>
      </c>
      <c r="K1047573" t="s">
        <v>587</v>
      </c>
      <c r="T1047573" s="525"/>
      <c r="U1047573" s="27" t="s">
        <v>951</v>
      </c>
      <c r="V1047573" s="26" t="s">
        <v>952</v>
      </c>
    </row>
    <row r="1047574" spans="1:22">
      <c r="A1047574" t="s">
        <v>771</v>
      </c>
      <c r="B1047574" t="s">
        <v>772</v>
      </c>
      <c r="C1047574" t="s">
        <v>947</v>
      </c>
      <c r="D1047574" t="s">
        <v>948</v>
      </c>
      <c r="E1047574" t="s">
        <v>953</v>
      </c>
      <c r="H1047574" t="s">
        <v>954</v>
      </c>
      <c r="J1047574" t="s">
        <v>111</v>
      </c>
      <c r="K1047574" t="s">
        <v>593</v>
      </c>
      <c r="T1047574" s="525"/>
      <c r="U1047574" s="27" t="s">
        <v>955</v>
      </c>
      <c r="V1047574" s="26" t="s">
        <v>956</v>
      </c>
    </row>
    <row r="1047575" spans="1:22">
      <c r="A1047575" t="s">
        <v>771</v>
      </c>
      <c r="B1047575" t="s">
        <v>772</v>
      </c>
      <c r="C1047575" t="s">
        <v>957</v>
      </c>
      <c r="D1047575" t="s">
        <v>958</v>
      </c>
      <c r="E1047575" t="s">
        <v>959</v>
      </c>
      <c r="H1047575" t="s">
        <v>960</v>
      </c>
      <c r="J1047575" t="s">
        <v>111</v>
      </c>
      <c r="K1047575" t="s">
        <v>587</v>
      </c>
      <c r="T1047575" s="525"/>
      <c r="U1047575" s="27" t="s">
        <v>961</v>
      </c>
      <c r="V1047575" s="26" t="s">
        <v>962</v>
      </c>
    </row>
    <row r="1047576" spans="1:22">
      <c r="A1047576" t="s">
        <v>771</v>
      </c>
      <c r="B1047576" t="s">
        <v>772</v>
      </c>
      <c r="C1047576" t="s">
        <v>957</v>
      </c>
      <c r="D1047576" t="s">
        <v>958</v>
      </c>
      <c r="E1047576" t="s">
        <v>963</v>
      </c>
      <c r="H1047576" t="s">
        <v>964</v>
      </c>
      <c r="J1047576" t="s">
        <v>111</v>
      </c>
      <c r="K1047576" t="s">
        <v>593</v>
      </c>
      <c r="T1047576" s="525"/>
      <c r="U1047576" s="27" t="s">
        <v>965</v>
      </c>
      <c r="V1047576" s="26" t="s">
        <v>966</v>
      </c>
    </row>
    <row r="1047577" spans="1:22">
      <c r="A1047577" t="s">
        <v>771</v>
      </c>
      <c r="B1047577" t="s">
        <v>772</v>
      </c>
      <c r="C1047577" t="s">
        <v>967</v>
      </c>
      <c r="D1047577" t="s">
        <v>968</v>
      </c>
      <c r="E1047577" t="s">
        <v>969</v>
      </c>
      <c r="H1047577" t="s">
        <v>970</v>
      </c>
      <c r="J1047577" t="s">
        <v>111</v>
      </c>
      <c r="K1047577" t="s">
        <v>587</v>
      </c>
      <c r="T1047577" s="525"/>
      <c r="U1047577" s="27" t="s">
        <v>971</v>
      </c>
      <c r="V1047577" s="26" t="s">
        <v>972</v>
      </c>
    </row>
    <row r="1047578" spans="1:22">
      <c r="A1047578" t="s">
        <v>771</v>
      </c>
      <c r="B1047578" t="s">
        <v>772</v>
      </c>
      <c r="C1047578" t="s">
        <v>967</v>
      </c>
      <c r="D1047578" t="s">
        <v>968</v>
      </c>
      <c r="E1047578" t="s">
        <v>973</v>
      </c>
      <c r="H1047578" t="s">
        <v>974</v>
      </c>
      <c r="J1047578" t="s">
        <v>111</v>
      </c>
      <c r="K1047578" t="s">
        <v>593</v>
      </c>
      <c r="T1047578" s="525"/>
      <c r="U1047578" s="27" t="s">
        <v>975</v>
      </c>
      <c r="V1047578" s="26" t="s">
        <v>976</v>
      </c>
    </row>
    <row r="1047579" spans="1:22">
      <c r="A1047579" t="s">
        <v>771</v>
      </c>
      <c r="B1047579" t="s">
        <v>772</v>
      </c>
      <c r="C1047579" t="s">
        <v>977</v>
      </c>
      <c r="D1047579" t="s">
        <v>978</v>
      </c>
      <c r="E1047579" t="s">
        <v>979</v>
      </c>
      <c r="H1047579" t="s">
        <v>978</v>
      </c>
      <c r="J1047579" t="s">
        <v>111</v>
      </c>
      <c r="K1047579" t="s">
        <v>587</v>
      </c>
      <c r="T1047579" s="525"/>
      <c r="U1047579" s="27" t="s">
        <v>980</v>
      </c>
      <c r="V1047579" s="26" t="s">
        <v>981</v>
      </c>
    </row>
    <row r="1047580" spans="1:22">
      <c r="A1047580" t="s">
        <v>771</v>
      </c>
      <c r="B1047580" t="s">
        <v>772</v>
      </c>
      <c r="C1047580" t="s">
        <v>982</v>
      </c>
      <c r="D1047580" t="s">
        <v>983</v>
      </c>
      <c r="E1047580" t="s">
        <v>984</v>
      </c>
      <c r="H1047580" t="s">
        <v>985</v>
      </c>
      <c r="J1047580" t="s">
        <v>111</v>
      </c>
      <c r="K1047580" t="s">
        <v>593</v>
      </c>
      <c r="T1047580" s="525"/>
      <c r="U1047580" s="27" t="s">
        <v>986</v>
      </c>
      <c r="V1047580" s="26" t="s">
        <v>987</v>
      </c>
    </row>
    <row r="1047581" spans="1:22">
      <c r="A1047581" t="s">
        <v>771</v>
      </c>
      <c r="B1047581" t="s">
        <v>772</v>
      </c>
      <c r="C1047581" t="s">
        <v>982</v>
      </c>
      <c r="D1047581" t="s">
        <v>983</v>
      </c>
      <c r="E1047581" t="s">
        <v>988</v>
      </c>
      <c r="H1047581" t="s">
        <v>989</v>
      </c>
      <c r="J1047581" t="s">
        <v>111</v>
      </c>
      <c r="K1047581" t="s">
        <v>593</v>
      </c>
      <c r="T1047581" s="525"/>
      <c r="U1047581" s="27" t="s">
        <v>990</v>
      </c>
      <c r="V1047581" s="26" t="s">
        <v>991</v>
      </c>
    </row>
    <row r="1047582" spans="1:22">
      <c r="A1047582" t="s">
        <v>771</v>
      </c>
      <c r="B1047582" t="s">
        <v>772</v>
      </c>
      <c r="C1047582" t="s">
        <v>982</v>
      </c>
      <c r="D1047582" t="s">
        <v>983</v>
      </c>
      <c r="E1047582" t="s">
        <v>992</v>
      </c>
      <c r="H1047582" t="s">
        <v>993</v>
      </c>
      <c r="J1047582" t="s">
        <v>111</v>
      </c>
      <c r="K1047582" t="s">
        <v>593</v>
      </c>
      <c r="T1047582" s="525"/>
      <c r="U1047582" s="27" t="s">
        <v>994</v>
      </c>
      <c r="V1047582" s="26" t="s">
        <v>995</v>
      </c>
    </row>
    <row r="1047583" spans="1:22">
      <c r="A1047583" t="s">
        <v>771</v>
      </c>
      <c r="B1047583" t="s">
        <v>772</v>
      </c>
      <c r="C1047583" t="s">
        <v>982</v>
      </c>
      <c r="D1047583" t="s">
        <v>983</v>
      </c>
      <c r="E1047583" t="s">
        <v>996</v>
      </c>
      <c r="H1047583" t="s">
        <v>997</v>
      </c>
      <c r="J1047583" t="s">
        <v>111</v>
      </c>
      <c r="K1047583" t="s">
        <v>593</v>
      </c>
      <c r="T1047583" s="526"/>
      <c r="U1047583" s="27" t="s">
        <v>998</v>
      </c>
      <c r="V1047583" s="26" t="s">
        <v>999</v>
      </c>
    </row>
    <row r="1047584" spans="1:22">
      <c r="A1047584" t="s">
        <v>771</v>
      </c>
      <c r="B1047584" t="s">
        <v>772</v>
      </c>
      <c r="C1047584" t="s">
        <v>982</v>
      </c>
      <c r="D1047584" t="s">
        <v>983</v>
      </c>
      <c r="E1047584" t="s">
        <v>1000</v>
      </c>
      <c r="H1047584" t="s">
        <v>1001</v>
      </c>
      <c r="J1047584" t="s">
        <v>111</v>
      </c>
      <c r="K1047584" t="s">
        <v>593</v>
      </c>
      <c r="T1047584" s="524" t="s">
        <v>1002</v>
      </c>
      <c r="U1047584" s="27" t="s">
        <v>1003</v>
      </c>
      <c r="V1047584" s="26" t="s">
        <v>1004</v>
      </c>
    </row>
    <row r="1047585" spans="1:22">
      <c r="A1047585" t="s">
        <v>771</v>
      </c>
      <c r="B1047585" t="s">
        <v>772</v>
      </c>
      <c r="C1047585" t="s">
        <v>982</v>
      </c>
      <c r="D1047585" t="s">
        <v>983</v>
      </c>
      <c r="E1047585" t="s">
        <v>1005</v>
      </c>
      <c r="H1047585" t="s">
        <v>1006</v>
      </c>
      <c r="J1047585" t="s">
        <v>111</v>
      </c>
      <c r="K1047585" t="s">
        <v>593</v>
      </c>
      <c r="T1047585" s="525"/>
      <c r="U1047585" s="27" t="s">
        <v>1007</v>
      </c>
      <c r="V1047585" s="26" t="s">
        <v>1008</v>
      </c>
    </row>
    <row r="1047586" spans="1:22">
      <c r="A1047586" t="s">
        <v>771</v>
      </c>
      <c r="B1047586" t="s">
        <v>772</v>
      </c>
      <c r="C1047586" t="s">
        <v>982</v>
      </c>
      <c r="D1047586" t="s">
        <v>983</v>
      </c>
      <c r="E1047586" t="s">
        <v>1009</v>
      </c>
      <c r="H1047586" t="s">
        <v>1010</v>
      </c>
      <c r="J1047586" t="s">
        <v>111</v>
      </c>
      <c r="K1047586" t="s">
        <v>593</v>
      </c>
      <c r="T1047586" s="525"/>
      <c r="U1047586" s="27" t="s">
        <v>1011</v>
      </c>
      <c r="V1047586" s="26" t="s">
        <v>1012</v>
      </c>
    </row>
    <row r="1047587" spans="1:22">
      <c r="A1047587" t="s">
        <v>771</v>
      </c>
      <c r="B1047587" t="s">
        <v>772</v>
      </c>
      <c r="C1047587" t="s">
        <v>982</v>
      </c>
      <c r="D1047587" t="s">
        <v>983</v>
      </c>
      <c r="E1047587" t="s">
        <v>1013</v>
      </c>
      <c r="H1047587" t="s">
        <v>1014</v>
      </c>
      <c r="J1047587" t="s">
        <v>111</v>
      </c>
      <c r="K1047587" t="s">
        <v>593</v>
      </c>
      <c r="T1047587" s="525"/>
      <c r="U1047587" s="27" t="s">
        <v>1015</v>
      </c>
      <c r="V1047587" s="26" t="s">
        <v>1016</v>
      </c>
    </row>
    <row r="1047588" spans="1:22">
      <c r="A1047588" t="s">
        <v>771</v>
      </c>
      <c r="B1047588" t="s">
        <v>772</v>
      </c>
      <c r="C1047588" t="s">
        <v>982</v>
      </c>
      <c r="D1047588" t="s">
        <v>983</v>
      </c>
      <c r="E1047588" t="s">
        <v>1017</v>
      </c>
      <c r="H1047588" t="s">
        <v>1018</v>
      </c>
      <c r="J1047588" t="s">
        <v>111</v>
      </c>
      <c r="K1047588" t="s">
        <v>593</v>
      </c>
      <c r="T1047588" s="525"/>
      <c r="U1047588" s="27" t="s">
        <v>1019</v>
      </c>
      <c r="V1047588" s="26" t="s">
        <v>1020</v>
      </c>
    </row>
    <row r="1047589" spans="1:22">
      <c r="A1047589" t="s">
        <v>771</v>
      </c>
      <c r="B1047589" t="s">
        <v>772</v>
      </c>
      <c r="C1047589" t="s">
        <v>982</v>
      </c>
      <c r="D1047589" t="s">
        <v>983</v>
      </c>
      <c r="E1047589" t="s">
        <v>1021</v>
      </c>
      <c r="H1047589" t="s">
        <v>1022</v>
      </c>
      <c r="J1047589" t="s">
        <v>111</v>
      </c>
      <c r="K1047589" t="s">
        <v>593</v>
      </c>
      <c r="T1047589" s="525"/>
      <c r="U1047589" s="27" t="s">
        <v>1023</v>
      </c>
      <c r="V1047589" s="26" t="s">
        <v>1024</v>
      </c>
    </row>
    <row r="1047590" spans="1:22">
      <c r="A1047590" t="s">
        <v>771</v>
      </c>
      <c r="B1047590" t="s">
        <v>772</v>
      </c>
      <c r="C1047590" t="s">
        <v>982</v>
      </c>
      <c r="D1047590" t="s">
        <v>983</v>
      </c>
      <c r="E1047590" t="s">
        <v>1025</v>
      </c>
      <c r="H1047590" t="s">
        <v>1026</v>
      </c>
      <c r="J1047590" t="s">
        <v>111</v>
      </c>
      <c r="K1047590" t="s">
        <v>593</v>
      </c>
      <c r="T1047590" s="525"/>
      <c r="U1047590" s="27" t="s">
        <v>1027</v>
      </c>
      <c r="V1047590" s="26" t="s">
        <v>1028</v>
      </c>
    </row>
    <row r="1047591" spans="1:22">
      <c r="A1047591" t="s">
        <v>771</v>
      </c>
      <c r="B1047591" t="s">
        <v>772</v>
      </c>
      <c r="C1047591" t="s">
        <v>982</v>
      </c>
      <c r="D1047591" t="s">
        <v>983</v>
      </c>
      <c r="E1047591" t="s">
        <v>1029</v>
      </c>
      <c r="H1047591" t="s">
        <v>1030</v>
      </c>
      <c r="J1047591" t="s">
        <v>111</v>
      </c>
      <c r="K1047591" t="s">
        <v>593</v>
      </c>
      <c r="T1047591" s="525"/>
      <c r="U1047591" s="27" t="s">
        <v>1031</v>
      </c>
      <c r="V1047591" s="26" t="s">
        <v>1032</v>
      </c>
    </row>
    <row r="1047592" spans="1:22">
      <c r="A1047592" t="s">
        <v>771</v>
      </c>
      <c r="B1047592" t="s">
        <v>772</v>
      </c>
      <c r="C1047592" t="s">
        <v>982</v>
      </c>
      <c r="D1047592" t="s">
        <v>983</v>
      </c>
      <c r="E1047592" t="s">
        <v>1033</v>
      </c>
      <c r="H1047592" t="s">
        <v>1034</v>
      </c>
      <c r="J1047592" t="s">
        <v>111</v>
      </c>
      <c r="K1047592" t="s">
        <v>593</v>
      </c>
      <c r="T1047592" s="525"/>
      <c r="U1047592" s="27" t="s">
        <v>1035</v>
      </c>
      <c r="V1047592" s="26" t="s">
        <v>1036</v>
      </c>
    </row>
    <row r="1047593" spans="1:22">
      <c r="A1047593" t="s">
        <v>771</v>
      </c>
      <c r="B1047593" t="s">
        <v>772</v>
      </c>
      <c r="C1047593" t="s">
        <v>982</v>
      </c>
      <c r="D1047593" t="s">
        <v>983</v>
      </c>
      <c r="E1047593" t="s">
        <v>1037</v>
      </c>
      <c r="H1047593" t="s">
        <v>1038</v>
      </c>
      <c r="J1047593" t="s">
        <v>111</v>
      </c>
      <c r="K1047593" t="s">
        <v>587</v>
      </c>
      <c r="T1047593" s="525"/>
      <c r="U1047593" s="27" t="s">
        <v>1039</v>
      </c>
      <c r="V1047593" s="26" t="s">
        <v>1040</v>
      </c>
    </row>
    <row r="1047594" spans="1:22">
      <c r="A1047594" t="s">
        <v>771</v>
      </c>
      <c r="B1047594" t="s">
        <v>772</v>
      </c>
      <c r="C1047594" t="s">
        <v>982</v>
      </c>
      <c r="D1047594" t="s">
        <v>983</v>
      </c>
      <c r="E1047594" t="s">
        <v>1041</v>
      </c>
      <c r="H1047594" t="s">
        <v>1042</v>
      </c>
      <c r="J1047594" t="s">
        <v>111</v>
      </c>
      <c r="K1047594" t="s">
        <v>593</v>
      </c>
      <c r="T1047594" s="526"/>
      <c r="U1047594" s="27" t="s">
        <v>1043</v>
      </c>
      <c r="V1047594" s="26" t="s">
        <v>1044</v>
      </c>
    </row>
    <row r="1047595" spans="1:22">
      <c r="A1047595" t="s">
        <v>771</v>
      </c>
      <c r="B1047595" t="s">
        <v>772</v>
      </c>
      <c r="C1047595" t="s">
        <v>982</v>
      </c>
      <c r="D1047595" t="s">
        <v>983</v>
      </c>
      <c r="E1047595" t="s">
        <v>1045</v>
      </c>
      <c r="H1047595" t="s">
        <v>1046</v>
      </c>
      <c r="J1047595" t="s">
        <v>111</v>
      </c>
      <c r="K1047595" t="s">
        <v>593</v>
      </c>
      <c r="T1047595" s="524" t="s">
        <v>1047</v>
      </c>
      <c r="U1047595" s="27" t="s">
        <v>1048</v>
      </c>
      <c r="V1047595" s="26" t="s">
        <v>1049</v>
      </c>
    </row>
    <row r="1047596" spans="1:22">
      <c r="A1047596" t="s">
        <v>771</v>
      </c>
      <c r="B1047596" t="s">
        <v>772</v>
      </c>
      <c r="C1047596" t="s">
        <v>982</v>
      </c>
      <c r="D1047596" t="s">
        <v>983</v>
      </c>
      <c r="E1047596" t="s">
        <v>1050</v>
      </c>
      <c r="H1047596" t="s">
        <v>1051</v>
      </c>
      <c r="J1047596" t="s">
        <v>111</v>
      </c>
      <c r="K1047596" t="s">
        <v>593</v>
      </c>
      <c r="T1047596" s="525"/>
      <c r="U1047596" s="27" t="s">
        <v>1052</v>
      </c>
      <c r="V1047596" s="26" t="s">
        <v>1053</v>
      </c>
    </row>
    <row r="1047597" spans="1:22">
      <c r="A1047597" t="s">
        <v>771</v>
      </c>
      <c r="B1047597" t="s">
        <v>772</v>
      </c>
      <c r="C1047597" t="s">
        <v>1054</v>
      </c>
      <c r="D1047597" t="s">
        <v>1055</v>
      </c>
      <c r="E1047597" t="s">
        <v>1056</v>
      </c>
      <c r="H1047597" t="s">
        <v>1057</v>
      </c>
      <c r="J1047597" t="s">
        <v>111</v>
      </c>
      <c r="K1047597" t="s">
        <v>587</v>
      </c>
      <c r="T1047597" s="525"/>
      <c r="U1047597" s="27" t="s">
        <v>1058</v>
      </c>
      <c r="V1047597" s="26" t="s">
        <v>1059</v>
      </c>
    </row>
    <row r="1047598" spans="1:22">
      <c r="A1047598" t="s">
        <v>771</v>
      </c>
      <c r="B1047598" t="s">
        <v>772</v>
      </c>
      <c r="C1047598" t="s">
        <v>1054</v>
      </c>
      <c r="D1047598" t="s">
        <v>1055</v>
      </c>
      <c r="E1047598" t="s">
        <v>1060</v>
      </c>
      <c r="H1047598" t="s">
        <v>1061</v>
      </c>
      <c r="J1047598" t="s">
        <v>111</v>
      </c>
      <c r="K1047598" t="s">
        <v>593</v>
      </c>
      <c r="T1047598" s="525"/>
      <c r="U1047598" s="27" t="s">
        <v>1062</v>
      </c>
      <c r="V1047598" s="26" t="s">
        <v>1063</v>
      </c>
    </row>
    <row r="1047599" spans="1:22">
      <c r="A1047599" t="s">
        <v>771</v>
      </c>
      <c r="B1047599" t="s">
        <v>772</v>
      </c>
      <c r="C1047599" t="s">
        <v>1054</v>
      </c>
      <c r="D1047599" t="s">
        <v>1055</v>
      </c>
      <c r="E1047599" t="s">
        <v>1064</v>
      </c>
      <c r="H1047599" t="s">
        <v>1065</v>
      </c>
      <c r="J1047599" t="s">
        <v>111</v>
      </c>
      <c r="K1047599" t="s">
        <v>593</v>
      </c>
      <c r="T1047599" s="525"/>
      <c r="U1047599" s="27" t="s">
        <v>1066</v>
      </c>
      <c r="V1047599" s="26" t="s">
        <v>1067</v>
      </c>
    </row>
    <row r="1047600" spans="1:22">
      <c r="A1047600" t="s">
        <v>771</v>
      </c>
      <c r="B1047600" t="s">
        <v>772</v>
      </c>
      <c r="C1047600" t="s">
        <v>1068</v>
      </c>
      <c r="D1047600" t="s">
        <v>1069</v>
      </c>
      <c r="E1047600" t="s">
        <v>1070</v>
      </c>
      <c r="H1047600" t="s">
        <v>1071</v>
      </c>
      <c r="J1047600" t="s">
        <v>111</v>
      </c>
      <c r="K1047600" t="s">
        <v>587</v>
      </c>
      <c r="T1047600" s="526"/>
      <c r="U1047600" s="27" t="s">
        <v>1072</v>
      </c>
      <c r="V1047600" s="26" t="s">
        <v>1073</v>
      </c>
    </row>
    <row r="1047601" spans="1:22">
      <c r="A1047601" t="s">
        <v>771</v>
      </c>
      <c r="B1047601" t="s">
        <v>772</v>
      </c>
      <c r="C1047601" t="s">
        <v>1074</v>
      </c>
      <c r="D1047601" t="s">
        <v>1075</v>
      </c>
      <c r="E1047601" t="s">
        <v>1076</v>
      </c>
      <c r="H1047601" t="s">
        <v>1077</v>
      </c>
      <c r="J1047601" t="s">
        <v>111</v>
      </c>
      <c r="K1047601" t="s">
        <v>587</v>
      </c>
      <c r="T1047601" s="524" t="s">
        <v>1078</v>
      </c>
      <c r="U1047601" s="27" t="s">
        <v>1079</v>
      </c>
      <c r="V1047601" s="26" t="s">
        <v>1080</v>
      </c>
    </row>
    <row r="1047602" spans="1:22">
      <c r="A1047602" t="s">
        <v>771</v>
      </c>
      <c r="B1047602" t="s">
        <v>772</v>
      </c>
      <c r="C1047602" t="s">
        <v>1074</v>
      </c>
      <c r="D1047602" t="s">
        <v>1075</v>
      </c>
      <c r="E1047602" t="s">
        <v>1081</v>
      </c>
      <c r="H1047602" t="s">
        <v>1082</v>
      </c>
      <c r="J1047602" t="s">
        <v>111</v>
      </c>
      <c r="K1047602" t="s">
        <v>593</v>
      </c>
      <c r="T1047602" s="525"/>
      <c r="U1047602" s="27" t="s">
        <v>1083</v>
      </c>
      <c r="V1047602" s="26" t="s">
        <v>1084</v>
      </c>
    </row>
    <row r="1047603" spans="1:22">
      <c r="A1047603" t="s">
        <v>771</v>
      </c>
      <c r="B1047603" t="s">
        <v>772</v>
      </c>
      <c r="C1047603" t="s">
        <v>1074</v>
      </c>
      <c r="D1047603" t="s">
        <v>1075</v>
      </c>
      <c r="E1047603" t="s">
        <v>1085</v>
      </c>
      <c r="H1047603" t="s">
        <v>1086</v>
      </c>
      <c r="J1047603" t="s">
        <v>111</v>
      </c>
      <c r="K1047603" t="s">
        <v>593</v>
      </c>
      <c r="T1047603" s="525"/>
      <c r="U1047603" s="27" t="s">
        <v>1087</v>
      </c>
      <c r="V1047603" s="26" t="s">
        <v>1088</v>
      </c>
    </row>
    <row r="1047604" spans="1:22">
      <c r="A1047604" t="s">
        <v>771</v>
      </c>
      <c r="B1047604" t="s">
        <v>772</v>
      </c>
      <c r="C1047604" t="s">
        <v>1074</v>
      </c>
      <c r="D1047604" t="s">
        <v>1075</v>
      </c>
      <c r="E1047604" t="s">
        <v>1089</v>
      </c>
      <c r="H1047604" t="s">
        <v>1090</v>
      </c>
      <c r="J1047604" t="s">
        <v>111</v>
      </c>
      <c r="K1047604" t="s">
        <v>593</v>
      </c>
      <c r="T1047604" s="525"/>
      <c r="U1047604" s="27" t="s">
        <v>1091</v>
      </c>
      <c r="V1047604" s="26" t="s">
        <v>1092</v>
      </c>
    </row>
    <row r="1047605" spans="1:22">
      <c r="A1047605" t="s">
        <v>771</v>
      </c>
      <c r="B1047605" t="s">
        <v>772</v>
      </c>
      <c r="C1047605" t="s">
        <v>1074</v>
      </c>
      <c r="D1047605" t="s">
        <v>1075</v>
      </c>
      <c r="E1047605" t="s">
        <v>1093</v>
      </c>
      <c r="H1047605" t="s">
        <v>1094</v>
      </c>
      <c r="J1047605" t="s">
        <v>111</v>
      </c>
      <c r="K1047605" t="s">
        <v>593</v>
      </c>
      <c r="T1047605" s="525"/>
      <c r="U1047605" s="27" t="s">
        <v>1095</v>
      </c>
      <c r="V1047605" s="26" t="s">
        <v>1096</v>
      </c>
    </row>
    <row r="1047606" spans="1:22">
      <c r="A1047606" t="s">
        <v>771</v>
      </c>
      <c r="B1047606" t="s">
        <v>772</v>
      </c>
      <c r="C1047606" t="s">
        <v>1074</v>
      </c>
      <c r="D1047606" t="s">
        <v>1075</v>
      </c>
      <c r="E1047606" t="s">
        <v>1097</v>
      </c>
      <c r="H1047606" t="s">
        <v>1098</v>
      </c>
      <c r="J1047606" t="s">
        <v>111</v>
      </c>
      <c r="K1047606" t="s">
        <v>593</v>
      </c>
      <c r="T1047606" s="525"/>
      <c r="U1047606" s="27" t="s">
        <v>1099</v>
      </c>
      <c r="V1047606" s="26" t="s">
        <v>1100</v>
      </c>
    </row>
    <row r="1047607" spans="1:22">
      <c r="A1047607" t="s">
        <v>771</v>
      </c>
      <c r="B1047607" t="s">
        <v>772</v>
      </c>
      <c r="C1047607" t="s">
        <v>1101</v>
      </c>
      <c r="D1047607" t="s">
        <v>1102</v>
      </c>
      <c r="E1047607" t="s">
        <v>1103</v>
      </c>
      <c r="H1047607" t="s">
        <v>1104</v>
      </c>
      <c r="J1047607" t="s">
        <v>111</v>
      </c>
      <c r="K1047607" t="s">
        <v>587</v>
      </c>
      <c r="T1047607" s="525"/>
      <c r="U1047607" s="27" t="s">
        <v>1105</v>
      </c>
      <c r="V1047607" s="26" t="s">
        <v>1106</v>
      </c>
    </row>
    <row r="1047608" spans="1:22">
      <c r="A1047608" t="s">
        <v>771</v>
      </c>
      <c r="B1047608" t="s">
        <v>772</v>
      </c>
      <c r="C1047608" t="s">
        <v>1107</v>
      </c>
      <c r="D1047608" t="s">
        <v>1108</v>
      </c>
      <c r="E1047608" t="s">
        <v>1109</v>
      </c>
      <c r="H1047608" t="s">
        <v>1110</v>
      </c>
      <c r="J1047608" t="s">
        <v>111</v>
      </c>
      <c r="K1047608" t="s">
        <v>587</v>
      </c>
      <c r="T1047608" s="525"/>
      <c r="U1047608" s="27" t="s">
        <v>1111</v>
      </c>
      <c r="V1047608" s="26" t="s">
        <v>1112</v>
      </c>
    </row>
    <row r="1047609" spans="1:22">
      <c r="A1047609" t="s">
        <v>771</v>
      </c>
      <c r="B1047609" t="s">
        <v>772</v>
      </c>
      <c r="C1047609" t="s">
        <v>1107</v>
      </c>
      <c r="D1047609" t="s">
        <v>1108</v>
      </c>
      <c r="E1047609" t="s">
        <v>1113</v>
      </c>
      <c r="H1047609" t="s">
        <v>1114</v>
      </c>
      <c r="J1047609" t="s">
        <v>111</v>
      </c>
      <c r="K1047609" t="s">
        <v>593</v>
      </c>
      <c r="T1047609" s="525"/>
      <c r="U1047609" s="27" t="s">
        <v>1115</v>
      </c>
      <c r="V1047609" s="26" t="s">
        <v>1116</v>
      </c>
    </row>
    <row r="1047610" spans="1:22">
      <c r="A1047610" t="s">
        <v>771</v>
      </c>
      <c r="B1047610" t="s">
        <v>772</v>
      </c>
      <c r="C1047610" t="s">
        <v>1107</v>
      </c>
      <c r="D1047610" t="s">
        <v>1108</v>
      </c>
      <c r="E1047610" t="s">
        <v>1117</v>
      </c>
      <c r="H1047610" t="s">
        <v>1118</v>
      </c>
      <c r="J1047610" t="s">
        <v>111</v>
      </c>
      <c r="K1047610" t="s">
        <v>593</v>
      </c>
      <c r="T1047610" s="525"/>
      <c r="U1047610" s="27" t="s">
        <v>1119</v>
      </c>
      <c r="V1047610" s="26" t="s">
        <v>1120</v>
      </c>
    </row>
    <row r="1047611" spans="1:22">
      <c r="A1047611" t="s">
        <v>771</v>
      </c>
      <c r="B1047611" t="s">
        <v>772</v>
      </c>
      <c r="C1047611" t="s">
        <v>1121</v>
      </c>
      <c r="D1047611" t="s">
        <v>1122</v>
      </c>
      <c r="E1047611" t="s">
        <v>1123</v>
      </c>
      <c r="H1047611" t="s">
        <v>1124</v>
      </c>
      <c r="J1047611" t="s">
        <v>111</v>
      </c>
      <c r="K1047611" t="s">
        <v>587</v>
      </c>
      <c r="T1047611" s="525"/>
      <c r="U1047611" s="27" t="s">
        <v>1125</v>
      </c>
      <c r="V1047611" s="26" t="s">
        <v>1126</v>
      </c>
    </row>
    <row r="1047612" spans="1:22">
      <c r="A1047612" t="s">
        <v>771</v>
      </c>
      <c r="B1047612" t="s">
        <v>772</v>
      </c>
      <c r="C1047612" t="s">
        <v>1121</v>
      </c>
      <c r="D1047612" t="s">
        <v>1122</v>
      </c>
      <c r="E1047612" t="s">
        <v>1127</v>
      </c>
      <c r="H1047612" t="s">
        <v>1128</v>
      </c>
      <c r="J1047612" t="s">
        <v>111</v>
      </c>
      <c r="K1047612" t="s">
        <v>593</v>
      </c>
      <c r="T1047612" s="525"/>
      <c r="U1047612" s="27" t="s">
        <v>1129</v>
      </c>
      <c r="V1047612" s="26" t="s">
        <v>1130</v>
      </c>
    </row>
    <row r="1047613" spans="1:22">
      <c r="A1047613" t="s">
        <v>771</v>
      </c>
      <c r="B1047613" t="s">
        <v>772</v>
      </c>
      <c r="C1047613" t="s">
        <v>1121</v>
      </c>
      <c r="D1047613" t="s">
        <v>1122</v>
      </c>
      <c r="E1047613" t="s">
        <v>1131</v>
      </c>
      <c r="H1047613" t="s">
        <v>1132</v>
      </c>
      <c r="J1047613" t="s">
        <v>111</v>
      </c>
      <c r="K1047613" t="s">
        <v>593</v>
      </c>
      <c r="T1047613" s="525"/>
      <c r="U1047613" s="27" t="s">
        <v>1133</v>
      </c>
      <c r="V1047613" s="26" t="s">
        <v>1134</v>
      </c>
    </row>
    <row r="1047614" spans="1:22">
      <c r="A1047614" t="s">
        <v>771</v>
      </c>
      <c r="B1047614" t="s">
        <v>772</v>
      </c>
      <c r="C1047614" t="s">
        <v>1121</v>
      </c>
      <c r="D1047614" t="s">
        <v>1122</v>
      </c>
      <c r="E1047614" t="s">
        <v>1135</v>
      </c>
      <c r="H1047614" t="s">
        <v>1136</v>
      </c>
      <c r="J1047614" t="s">
        <v>111</v>
      </c>
      <c r="K1047614" t="s">
        <v>593</v>
      </c>
      <c r="T1047614" s="525"/>
      <c r="U1047614" s="27" t="s">
        <v>1137</v>
      </c>
      <c r="V1047614" s="26" t="s">
        <v>1138</v>
      </c>
    </row>
    <row r="1047615" spans="1:22">
      <c r="A1047615" t="s">
        <v>771</v>
      </c>
      <c r="B1047615" t="s">
        <v>772</v>
      </c>
      <c r="C1047615" t="s">
        <v>1139</v>
      </c>
      <c r="D1047615" t="s">
        <v>1140</v>
      </c>
      <c r="E1047615" t="s">
        <v>1141</v>
      </c>
      <c r="H1047615" t="s">
        <v>1142</v>
      </c>
      <c r="J1047615" t="s">
        <v>111</v>
      </c>
      <c r="K1047615" t="s">
        <v>587</v>
      </c>
      <c r="T1047615" s="525"/>
      <c r="U1047615" s="27" t="s">
        <v>1143</v>
      </c>
      <c r="V1047615" s="26" t="s">
        <v>1144</v>
      </c>
    </row>
    <row r="1047616" spans="1:22">
      <c r="A1047616" t="s">
        <v>771</v>
      </c>
      <c r="B1047616" t="s">
        <v>772</v>
      </c>
      <c r="C1047616" t="s">
        <v>1145</v>
      </c>
      <c r="D1047616" t="s">
        <v>1146</v>
      </c>
      <c r="E1047616" t="s">
        <v>1147</v>
      </c>
      <c r="H1047616" t="s">
        <v>1148</v>
      </c>
      <c r="J1047616" t="s">
        <v>111</v>
      </c>
      <c r="K1047616" t="s">
        <v>587</v>
      </c>
      <c r="T1047616" s="525"/>
      <c r="U1047616" s="27" t="s">
        <v>1149</v>
      </c>
      <c r="V1047616" s="26" t="s">
        <v>1150</v>
      </c>
    </row>
    <row r="1047617" spans="1:22">
      <c r="A1047617" t="s">
        <v>771</v>
      </c>
      <c r="B1047617" t="s">
        <v>772</v>
      </c>
      <c r="C1047617" t="s">
        <v>1151</v>
      </c>
      <c r="D1047617" t="s">
        <v>1152</v>
      </c>
      <c r="E1047617" t="s">
        <v>1153</v>
      </c>
      <c r="H1047617" t="s">
        <v>1154</v>
      </c>
      <c r="J1047617" t="s">
        <v>111</v>
      </c>
      <c r="K1047617" t="s">
        <v>587</v>
      </c>
      <c r="T1047617" s="526"/>
      <c r="U1047617" s="27" t="s">
        <v>1155</v>
      </c>
      <c r="V1047617" s="26" t="s">
        <v>1156</v>
      </c>
    </row>
    <row r="1047618" spans="1:22">
      <c r="A1047618" t="s">
        <v>707</v>
      </c>
      <c r="B1047618" t="s">
        <v>708</v>
      </c>
      <c r="C1047618" t="s">
        <v>1157</v>
      </c>
      <c r="D1047618" t="s">
        <v>1158</v>
      </c>
      <c r="E1047618" t="s">
        <v>1159</v>
      </c>
      <c r="H1047618" t="s">
        <v>1160</v>
      </c>
      <c r="J1047618" t="s">
        <v>111</v>
      </c>
      <c r="K1047618" t="s">
        <v>587</v>
      </c>
      <c r="T1047618" s="524" t="s">
        <v>1161</v>
      </c>
      <c r="U1047618" s="27" t="s">
        <v>1162</v>
      </c>
      <c r="V1047618" s="26" t="s">
        <v>1163</v>
      </c>
    </row>
    <row r="1047619" spans="1:22">
      <c r="A1047619" t="s">
        <v>707</v>
      </c>
      <c r="B1047619" t="s">
        <v>708</v>
      </c>
      <c r="C1047619" t="s">
        <v>1164</v>
      </c>
      <c r="D1047619" t="s">
        <v>1165</v>
      </c>
      <c r="E1047619" t="s">
        <v>1166</v>
      </c>
      <c r="H1047619" t="s">
        <v>1167</v>
      </c>
      <c r="J1047619" t="s">
        <v>111</v>
      </c>
      <c r="K1047619" t="s">
        <v>587</v>
      </c>
      <c r="T1047619" s="525"/>
      <c r="U1047619" s="27" t="s">
        <v>1168</v>
      </c>
      <c r="V1047619" s="26" t="s">
        <v>1169</v>
      </c>
    </row>
    <row r="1047620" spans="1:22">
      <c r="A1047620" t="s">
        <v>707</v>
      </c>
      <c r="B1047620" t="s">
        <v>708</v>
      </c>
      <c r="C1047620" t="s">
        <v>1164</v>
      </c>
      <c r="D1047620" t="s">
        <v>1165</v>
      </c>
      <c r="E1047620" t="s">
        <v>1170</v>
      </c>
      <c r="H1047620" t="s">
        <v>1171</v>
      </c>
      <c r="J1047620" t="s">
        <v>111</v>
      </c>
      <c r="K1047620" t="s">
        <v>593</v>
      </c>
      <c r="T1047620" s="525"/>
      <c r="U1047620" s="27" t="s">
        <v>1172</v>
      </c>
      <c r="V1047620" s="26" t="s">
        <v>1173</v>
      </c>
    </row>
    <row r="1047621" spans="1:22">
      <c r="A1047621" t="s">
        <v>707</v>
      </c>
      <c r="B1047621" t="s">
        <v>708</v>
      </c>
      <c r="C1047621" t="s">
        <v>1164</v>
      </c>
      <c r="D1047621" t="s">
        <v>1165</v>
      </c>
      <c r="E1047621" t="s">
        <v>1174</v>
      </c>
      <c r="H1047621" t="s">
        <v>1175</v>
      </c>
      <c r="J1047621" t="s">
        <v>111</v>
      </c>
      <c r="K1047621" t="s">
        <v>593</v>
      </c>
      <c r="T1047621" s="525"/>
      <c r="U1047621" s="27" t="s">
        <v>1176</v>
      </c>
      <c r="V1047621" s="26" t="s">
        <v>1177</v>
      </c>
    </row>
    <row r="1047622" spans="1:22">
      <c r="A1047622" t="s">
        <v>609</v>
      </c>
      <c r="B1047622" t="s">
        <v>610</v>
      </c>
      <c r="C1047622" t="s">
        <v>1178</v>
      </c>
      <c r="D1047622" t="s">
        <v>1179</v>
      </c>
      <c r="E1047622" t="s">
        <v>1180</v>
      </c>
      <c r="H1047622" t="s">
        <v>1181</v>
      </c>
      <c r="J1047622" t="s">
        <v>111</v>
      </c>
      <c r="K1047622" t="s">
        <v>587</v>
      </c>
      <c r="T1047622" s="525"/>
      <c r="U1047622" s="27" t="s">
        <v>1182</v>
      </c>
      <c r="V1047622" s="26" t="s">
        <v>1183</v>
      </c>
    </row>
    <row r="1047623" spans="1:22">
      <c r="A1047623" t="s">
        <v>609</v>
      </c>
      <c r="B1047623" t="s">
        <v>610</v>
      </c>
      <c r="C1047623" t="s">
        <v>1184</v>
      </c>
      <c r="D1047623" t="s">
        <v>1185</v>
      </c>
      <c r="E1047623" t="s">
        <v>1186</v>
      </c>
      <c r="H1047623" t="s">
        <v>907</v>
      </c>
      <c r="J1047623" t="s">
        <v>111</v>
      </c>
      <c r="K1047623" t="s">
        <v>587</v>
      </c>
      <c r="T1047623" s="525"/>
      <c r="U1047623" s="27" t="s">
        <v>1187</v>
      </c>
      <c r="V1047623" s="26" t="s">
        <v>1188</v>
      </c>
    </row>
    <row r="1047624" spans="1:22">
      <c r="A1047624" t="s">
        <v>609</v>
      </c>
      <c r="B1047624" t="s">
        <v>610</v>
      </c>
      <c r="C1047624" t="s">
        <v>1184</v>
      </c>
      <c r="D1047624" t="s">
        <v>1185</v>
      </c>
      <c r="E1047624" t="s">
        <v>1189</v>
      </c>
      <c r="H1047624" t="s">
        <v>1190</v>
      </c>
      <c r="J1047624" t="s">
        <v>111</v>
      </c>
      <c r="K1047624" t="s">
        <v>593</v>
      </c>
      <c r="T1047624" s="525"/>
      <c r="U1047624" s="27" t="s">
        <v>1191</v>
      </c>
      <c r="V1047624" s="26" t="s">
        <v>1192</v>
      </c>
    </row>
    <row r="1047625" spans="1:22">
      <c r="A1047625" t="s">
        <v>609</v>
      </c>
      <c r="B1047625" t="s">
        <v>610</v>
      </c>
      <c r="C1047625" t="s">
        <v>1184</v>
      </c>
      <c r="D1047625" t="s">
        <v>1185</v>
      </c>
      <c r="E1047625" t="s">
        <v>1193</v>
      </c>
      <c r="H1047625" t="s">
        <v>1104</v>
      </c>
      <c r="J1047625" t="s">
        <v>111</v>
      </c>
      <c r="K1047625" t="s">
        <v>593</v>
      </c>
      <c r="T1047625" s="525"/>
      <c r="U1047625" s="27" t="s">
        <v>1194</v>
      </c>
      <c r="V1047625" s="26" t="s">
        <v>1195</v>
      </c>
    </row>
    <row r="1047626" spans="1:22">
      <c r="A1047626" t="s">
        <v>609</v>
      </c>
      <c r="B1047626" t="s">
        <v>610</v>
      </c>
      <c r="C1047626" t="s">
        <v>627</v>
      </c>
      <c r="D1047626" t="s">
        <v>628</v>
      </c>
      <c r="E1047626" t="s">
        <v>1196</v>
      </c>
      <c r="H1047626" t="s">
        <v>1197</v>
      </c>
      <c r="J1047626" t="s">
        <v>111</v>
      </c>
      <c r="K1047626" t="s">
        <v>593</v>
      </c>
      <c r="T1047626" s="525"/>
      <c r="U1047626" s="27" t="s">
        <v>1198</v>
      </c>
      <c r="V1047626" s="26" t="s">
        <v>1199</v>
      </c>
    </row>
    <row r="1047627" spans="1:22">
      <c r="A1047627" t="s">
        <v>609</v>
      </c>
      <c r="B1047627" t="s">
        <v>610</v>
      </c>
      <c r="C1047627" t="s">
        <v>1200</v>
      </c>
      <c r="D1047627" t="s">
        <v>1201</v>
      </c>
      <c r="E1047627" t="s">
        <v>1202</v>
      </c>
      <c r="H1047627" t="s">
        <v>1203</v>
      </c>
      <c r="J1047627" t="s">
        <v>111</v>
      </c>
      <c r="K1047627" t="s">
        <v>587</v>
      </c>
      <c r="T1047627" s="525"/>
      <c r="U1047627" s="27" t="s">
        <v>1204</v>
      </c>
      <c r="V1047627" s="26" t="s">
        <v>1205</v>
      </c>
    </row>
    <row r="1047628" spans="1:22">
      <c r="A1047628" t="s">
        <v>609</v>
      </c>
      <c r="B1047628" t="s">
        <v>610</v>
      </c>
      <c r="C1047628" t="s">
        <v>1206</v>
      </c>
      <c r="D1047628" t="s">
        <v>1207</v>
      </c>
      <c r="E1047628" t="s">
        <v>1208</v>
      </c>
      <c r="H1047628" t="s">
        <v>1209</v>
      </c>
      <c r="J1047628" t="s">
        <v>111</v>
      </c>
      <c r="K1047628" t="s">
        <v>587</v>
      </c>
      <c r="T1047628" s="525"/>
      <c r="U1047628" s="27" t="s">
        <v>1210</v>
      </c>
      <c r="V1047628" s="26" t="s">
        <v>1211</v>
      </c>
    </row>
    <row r="1047629" spans="1:22">
      <c r="A1047629" t="s">
        <v>609</v>
      </c>
      <c r="B1047629" t="s">
        <v>610</v>
      </c>
      <c r="C1047629" t="s">
        <v>1212</v>
      </c>
      <c r="D1047629" t="s">
        <v>1213</v>
      </c>
      <c r="E1047629" t="s">
        <v>1214</v>
      </c>
      <c r="H1047629" t="s">
        <v>1215</v>
      </c>
      <c r="J1047629" t="s">
        <v>111</v>
      </c>
      <c r="K1047629" t="s">
        <v>587</v>
      </c>
      <c r="T1047629" s="526"/>
      <c r="U1047629" s="27" t="s">
        <v>1216</v>
      </c>
      <c r="V1047629" s="26" t="s">
        <v>499</v>
      </c>
    </row>
    <row r="1047630" spans="1:22">
      <c r="A1047630" t="s">
        <v>609</v>
      </c>
      <c r="B1047630" t="s">
        <v>610</v>
      </c>
      <c r="C1047630" t="s">
        <v>1212</v>
      </c>
      <c r="D1047630" t="s">
        <v>1213</v>
      </c>
      <c r="E1047630" t="s">
        <v>1217</v>
      </c>
      <c r="H1047630" t="s">
        <v>1218</v>
      </c>
      <c r="J1047630" t="s">
        <v>111</v>
      </c>
      <c r="K1047630" t="s">
        <v>593</v>
      </c>
      <c r="T1047630" s="524" t="s">
        <v>1219</v>
      </c>
      <c r="U1047630" s="27" t="s">
        <v>1220</v>
      </c>
      <c r="V1047630" s="26" t="s">
        <v>1221</v>
      </c>
    </row>
    <row r="1047631" spans="1:22">
      <c r="A1047631" t="s">
        <v>771</v>
      </c>
      <c r="B1047631" t="s">
        <v>772</v>
      </c>
      <c r="C1047631" t="s">
        <v>1222</v>
      </c>
      <c r="D1047631" t="s">
        <v>1223</v>
      </c>
      <c r="E1047631" t="s">
        <v>1224</v>
      </c>
      <c r="H1047631" t="s">
        <v>1225</v>
      </c>
      <c r="J1047631" t="s">
        <v>111</v>
      </c>
      <c r="K1047631" t="s">
        <v>587</v>
      </c>
      <c r="T1047631" s="525"/>
      <c r="U1047631" s="27" t="s">
        <v>1226</v>
      </c>
      <c r="V1047631" s="26" t="s">
        <v>1227</v>
      </c>
    </row>
    <row r="1047632" spans="1:22">
      <c r="A1047632" t="s">
        <v>771</v>
      </c>
      <c r="B1047632" t="s">
        <v>772</v>
      </c>
      <c r="C1047632" t="s">
        <v>1222</v>
      </c>
      <c r="D1047632" t="s">
        <v>1223</v>
      </c>
      <c r="E1047632" t="s">
        <v>1228</v>
      </c>
      <c r="H1047632" t="s">
        <v>1229</v>
      </c>
      <c r="J1047632" t="s">
        <v>111</v>
      </c>
      <c r="K1047632" t="s">
        <v>593</v>
      </c>
      <c r="T1047632" s="525"/>
      <c r="U1047632" s="27" t="s">
        <v>1230</v>
      </c>
      <c r="V1047632" s="26" t="s">
        <v>1231</v>
      </c>
    </row>
    <row r="1047633" spans="1:22">
      <c r="A1047633" t="s">
        <v>771</v>
      </c>
      <c r="B1047633" t="s">
        <v>772</v>
      </c>
      <c r="C1047633" t="s">
        <v>1222</v>
      </c>
      <c r="D1047633" t="s">
        <v>1223</v>
      </c>
      <c r="E1047633" t="s">
        <v>1232</v>
      </c>
      <c r="H1047633" t="s">
        <v>1233</v>
      </c>
      <c r="J1047633" t="s">
        <v>111</v>
      </c>
      <c r="K1047633" t="s">
        <v>593</v>
      </c>
      <c r="T1047633" s="525"/>
      <c r="U1047633" s="27" t="s">
        <v>1234</v>
      </c>
      <c r="V1047633" s="26" t="s">
        <v>1235</v>
      </c>
    </row>
    <row r="1047634" spans="1:22">
      <c r="A1047634" t="s">
        <v>771</v>
      </c>
      <c r="B1047634" t="s">
        <v>772</v>
      </c>
      <c r="C1047634" t="s">
        <v>1222</v>
      </c>
      <c r="D1047634" t="s">
        <v>1223</v>
      </c>
      <c r="E1047634" t="s">
        <v>1236</v>
      </c>
      <c r="H1047634" t="s">
        <v>1237</v>
      </c>
      <c r="J1047634" t="s">
        <v>111</v>
      </c>
      <c r="K1047634" t="s">
        <v>593</v>
      </c>
      <c r="T1047634" s="525"/>
      <c r="U1047634" s="27" t="s">
        <v>1238</v>
      </c>
      <c r="V1047634" s="26" t="s">
        <v>1239</v>
      </c>
    </row>
    <row r="1047635" spans="1:22">
      <c r="A1047635" t="s">
        <v>771</v>
      </c>
      <c r="B1047635" t="s">
        <v>772</v>
      </c>
      <c r="C1047635" t="s">
        <v>1222</v>
      </c>
      <c r="D1047635" t="s">
        <v>1223</v>
      </c>
      <c r="E1047635" t="s">
        <v>1240</v>
      </c>
      <c r="H1047635" t="s">
        <v>1241</v>
      </c>
      <c r="J1047635" t="s">
        <v>111</v>
      </c>
      <c r="K1047635" t="s">
        <v>593</v>
      </c>
      <c r="T1047635" s="525"/>
      <c r="U1047635" s="27" t="s">
        <v>1242</v>
      </c>
      <c r="V1047635" s="26" t="s">
        <v>1243</v>
      </c>
    </row>
    <row r="1047636" spans="1:22">
      <c r="A1047636" t="s">
        <v>771</v>
      </c>
      <c r="B1047636" t="s">
        <v>772</v>
      </c>
      <c r="C1047636" t="s">
        <v>1244</v>
      </c>
      <c r="D1047636" t="s">
        <v>1245</v>
      </c>
      <c r="E1047636" t="s">
        <v>1246</v>
      </c>
      <c r="H1047636" t="s">
        <v>1247</v>
      </c>
      <c r="J1047636" t="s">
        <v>111</v>
      </c>
      <c r="K1047636" t="s">
        <v>587</v>
      </c>
      <c r="T1047636" s="525"/>
      <c r="U1047636" s="27" t="s">
        <v>1248</v>
      </c>
      <c r="V1047636" s="26" t="s">
        <v>1249</v>
      </c>
    </row>
    <row r="1047637" spans="1:22">
      <c r="A1047637" t="s">
        <v>771</v>
      </c>
      <c r="B1047637" t="s">
        <v>772</v>
      </c>
      <c r="C1047637" t="s">
        <v>1250</v>
      </c>
      <c r="D1047637" t="s">
        <v>1251</v>
      </c>
      <c r="E1047637" t="s">
        <v>1252</v>
      </c>
      <c r="H1047637" t="s">
        <v>1253</v>
      </c>
      <c r="J1047637" t="s">
        <v>111</v>
      </c>
      <c r="K1047637" t="s">
        <v>587</v>
      </c>
      <c r="T1047637" s="525"/>
      <c r="U1047637" s="27" t="s">
        <v>1254</v>
      </c>
      <c r="V1047637" s="26" t="s">
        <v>1255</v>
      </c>
    </row>
    <row r="1047638" spans="1:22">
      <c r="A1047638" t="s">
        <v>771</v>
      </c>
      <c r="B1047638" t="s">
        <v>772</v>
      </c>
      <c r="C1047638" t="s">
        <v>1250</v>
      </c>
      <c r="D1047638" t="s">
        <v>1251</v>
      </c>
      <c r="E1047638" t="s">
        <v>1256</v>
      </c>
      <c r="H1047638" t="s">
        <v>1257</v>
      </c>
      <c r="J1047638" t="s">
        <v>111</v>
      </c>
      <c r="K1047638" t="s">
        <v>593</v>
      </c>
      <c r="T1047638" s="525"/>
      <c r="U1047638" s="27" t="s">
        <v>1258</v>
      </c>
      <c r="V1047638" s="26" t="s">
        <v>1259</v>
      </c>
    </row>
    <row r="1047639" spans="1:22">
      <c r="A1047639" t="s">
        <v>771</v>
      </c>
      <c r="B1047639" t="s">
        <v>772</v>
      </c>
      <c r="C1047639" t="s">
        <v>1260</v>
      </c>
      <c r="D1047639" t="s">
        <v>1261</v>
      </c>
      <c r="E1047639" t="s">
        <v>1262</v>
      </c>
      <c r="H1047639" t="s">
        <v>1261</v>
      </c>
      <c r="J1047639" t="s">
        <v>111</v>
      </c>
      <c r="K1047639" t="s">
        <v>587</v>
      </c>
      <c r="T1047639" s="525"/>
      <c r="U1047639" s="27" t="s">
        <v>1263</v>
      </c>
      <c r="V1047639" s="26" t="s">
        <v>1264</v>
      </c>
    </row>
    <row r="1047640" spans="1:22">
      <c r="A1047640" t="s">
        <v>771</v>
      </c>
      <c r="B1047640" t="s">
        <v>772</v>
      </c>
      <c r="C1047640" t="s">
        <v>1265</v>
      </c>
      <c r="D1047640" t="s">
        <v>1266</v>
      </c>
      <c r="E1047640" t="s">
        <v>1267</v>
      </c>
      <c r="H1047640" t="s">
        <v>1268</v>
      </c>
      <c r="J1047640" t="s">
        <v>111</v>
      </c>
      <c r="K1047640" t="s">
        <v>587</v>
      </c>
      <c r="T1047640" s="526"/>
      <c r="U1047640" s="27" t="s">
        <v>1269</v>
      </c>
      <c r="V1047640" s="26" t="s">
        <v>1270</v>
      </c>
    </row>
    <row r="1047641" spans="1:22">
      <c r="A1047641" t="s">
        <v>771</v>
      </c>
      <c r="B1047641" t="s">
        <v>772</v>
      </c>
      <c r="C1047641" t="s">
        <v>1271</v>
      </c>
      <c r="D1047641" t="s">
        <v>1272</v>
      </c>
      <c r="E1047641" t="s">
        <v>1273</v>
      </c>
      <c r="H1047641" t="s">
        <v>1272</v>
      </c>
      <c r="J1047641" t="s">
        <v>111</v>
      </c>
      <c r="K1047641" t="s">
        <v>587</v>
      </c>
      <c r="T1047641" s="524" t="s">
        <v>1274</v>
      </c>
      <c r="U1047641" s="27" t="s">
        <v>1275</v>
      </c>
      <c r="V1047641" s="26" t="s">
        <v>1276</v>
      </c>
    </row>
    <row r="1047642" spans="1:22">
      <c r="A1047642" t="s">
        <v>609</v>
      </c>
      <c r="B1047642" t="s">
        <v>610</v>
      </c>
      <c r="C1047642" t="s">
        <v>1277</v>
      </c>
      <c r="D1047642" t="s">
        <v>1278</v>
      </c>
      <c r="E1047642" t="s">
        <v>1279</v>
      </c>
      <c r="H1047642" t="s">
        <v>1280</v>
      </c>
      <c r="J1047642" t="s">
        <v>111</v>
      </c>
      <c r="K1047642" t="s">
        <v>593</v>
      </c>
      <c r="T1047642" s="525"/>
      <c r="U1047642" s="27" t="s">
        <v>1281</v>
      </c>
      <c r="V1047642" s="26" t="s">
        <v>1282</v>
      </c>
    </row>
    <row r="1047643" spans="1:22">
      <c r="A1047643" t="s">
        <v>609</v>
      </c>
      <c r="B1047643" t="s">
        <v>610</v>
      </c>
      <c r="C1047643" t="s">
        <v>1277</v>
      </c>
      <c r="D1047643" t="s">
        <v>1278</v>
      </c>
      <c r="E1047643" t="s">
        <v>1283</v>
      </c>
      <c r="H1047643" t="s">
        <v>1284</v>
      </c>
      <c r="J1047643" t="s">
        <v>111</v>
      </c>
      <c r="K1047643" t="s">
        <v>587</v>
      </c>
      <c r="T1047643" s="525"/>
      <c r="U1047643" s="27" t="s">
        <v>1285</v>
      </c>
      <c r="V1047643" s="26" t="s">
        <v>1286</v>
      </c>
    </row>
    <row r="1047644" spans="1:22">
      <c r="A1047644" t="s">
        <v>609</v>
      </c>
      <c r="B1047644" t="s">
        <v>610</v>
      </c>
      <c r="C1047644" t="s">
        <v>1277</v>
      </c>
      <c r="D1047644" t="s">
        <v>1278</v>
      </c>
      <c r="E1047644" t="s">
        <v>1287</v>
      </c>
      <c r="H1047644" t="s">
        <v>1288</v>
      </c>
      <c r="J1047644" t="s">
        <v>111</v>
      </c>
      <c r="K1047644" t="s">
        <v>593</v>
      </c>
      <c r="T1047644" s="525"/>
      <c r="U1047644" s="27" t="s">
        <v>1289</v>
      </c>
      <c r="V1047644" s="26" t="s">
        <v>1290</v>
      </c>
    </row>
    <row r="1047645" spans="1:22">
      <c r="A1047645" t="s">
        <v>609</v>
      </c>
      <c r="B1047645" t="s">
        <v>610</v>
      </c>
      <c r="C1047645" t="s">
        <v>1277</v>
      </c>
      <c r="D1047645" t="s">
        <v>1278</v>
      </c>
      <c r="E1047645" t="s">
        <v>1291</v>
      </c>
      <c r="H1047645" t="s">
        <v>1292</v>
      </c>
      <c r="J1047645" t="s">
        <v>111</v>
      </c>
      <c r="K1047645" t="s">
        <v>593</v>
      </c>
      <c r="T1047645" s="525"/>
      <c r="U1047645" s="27" t="s">
        <v>1293</v>
      </c>
      <c r="V1047645" s="26" t="s">
        <v>1294</v>
      </c>
    </row>
    <row r="1047646" spans="1:22">
      <c r="A1047646" t="s">
        <v>609</v>
      </c>
      <c r="B1047646" t="s">
        <v>610</v>
      </c>
      <c r="C1047646" t="s">
        <v>1277</v>
      </c>
      <c r="D1047646" t="s">
        <v>1278</v>
      </c>
      <c r="E1047646" t="s">
        <v>1295</v>
      </c>
      <c r="H1047646" t="s">
        <v>1296</v>
      </c>
      <c r="J1047646" t="s">
        <v>111</v>
      </c>
      <c r="K1047646" t="s">
        <v>593</v>
      </c>
      <c r="T1047646" s="525"/>
      <c r="U1047646" s="27" t="s">
        <v>1297</v>
      </c>
      <c r="V1047646" s="26" t="s">
        <v>626</v>
      </c>
    </row>
    <row r="1047647" spans="1:22">
      <c r="A1047647" t="s">
        <v>609</v>
      </c>
      <c r="B1047647" t="s">
        <v>610</v>
      </c>
      <c r="C1047647" t="s">
        <v>1277</v>
      </c>
      <c r="D1047647" t="s">
        <v>1278</v>
      </c>
      <c r="E1047647" t="s">
        <v>1298</v>
      </c>
      <c r="H1047647" t="s">
        <v>1299</v>
      </c>
      <c r="J1047647" t="s">
        <v>111</v>
      </c>
      <c r="K1047647" t="s">
        <v>593</v>
      </c>
      <c r="T1047647" s="525"/>
      <c r="U1047647" s="27" t="s">
        <v>1300</v>
      </c>
      <c r="V1047647" s="26" t="s">
        <v>1301</v>
      </c>
    </row>
    <row r="1047648" spans="1:22">
      <c r="A1047648" t="s">
        <v>609</v>
      </c>
      <c r="B1047648" t="s">
        <v>610</v>
      </c>
      <c r="C1047648" t="s">
        <v>1277</v>
      </c>
      <c r="D1047648" t="s">
        <v>1278</v>
      </c>
      <c r="E1047648" t="s">
        <v>1302</v>
      </c>
      <c r="H1047648" t="s">
        <v>1303</v>
      </c>
      <c r="J1047648" t="s">
        <v>111</v>
      </c>
      <c r="K1047648" t="s">
        <v>593</v>
      </c>
      <c r="T1047648" s="525"/>
      <c r="U1047648" s="27" t="s">
        <v>1304</v>
      </c>
      <c r="V1047648" s="26" t="s">
        <v>1305</v>
      </c>
    </row>
    <row r="1047649" spans="1:22">
      <c r="A1047649" t="s">
        <v>609</v>
      </c>
      <c r="B1047649" t="s">
        <v>610</v>
      </c>
      <c r="C1047649" t="s">
        <v>1277</v>
      </c>
      <c r="D1047649" t="s">
        <v>1278</v>
      </c>
      <c r="E1047649" t="s">
        <v>1306</v>
      </c>
      <c r="H1047649" t="s">
        <v>1307</v>
      </c>
      <c r="J1047649" t="s">
        <v>111</v>
      </c>
      <c r="K1047649" t="s">
        <v>593</v>
      </c>
      <c r="T1047649" s="525"/>
      <c r="U1047649" s="27" t="s">
        <v>1308</v>
      </c>
      <c r="V1047649" s="26" t="s">
        <v>1309</v>
      </c>
    </row>
    <row r="1047650" spans="1:22">
      <c r="A1047650" t="s">
        <v>609</v>
      </c>
      <c r="B1047650" t="s">
        <v>610</v>
      </c>
      <c r="C1047650" t="s">
        <v>1277</v>
      </c>
      <c r="D1047650" t="s">
        <v>1278</v>
      </c>
      <c r="E1047650" t="s">
        <v>1310</v>
      </c>
      <c r="H1047650" t="s">
        <v>1311</v>
      </c>
      <c r="J1047650" t="s">
        <v>111</v>
      </c>
      <c r="K1047650" t="s">
        <v>593</v>
      </c>
      <c r="T1047650" s="525"/>
      <c r="U1047650" s="27" t="s">
        <v>1312</v>
      </c>
      <c r="V1047650" s="26" t="s">
        <v>1313</v>
      </c>
    </row>
    <row r="1047651" spans="1:22">
      <c r="A1047651" t="s">
        <v>609</v>
      </c>
      <c r="B1047651" t="s">
        <v>610</v>
      </c>
      <c r="C1047651" t="s">
        <v>1277</v>
      </c>
      <c r="D1047651" t="s">
        <v>1278</v>
      </c>
      <c r="E1047651" t="s">
        <v>1314</v>
      </c>
      <c r="H1047651" t="s">
        <v>1315</v>
      </c>
      <c r="J1047651" t="s">
        <v>111</v>
      </c>
      <c r="K1047651" t="s">
        <v>593</v>
      </c>
      <c r="T1047651" s="525"/>
      <c r="U1047651" s="27" t="s">
        <v>1316</v>
      </c>
      <c r="V1047651" s="26" t="s">
        <v>1317</v>
      </c>
    </row>
    <row r="1047652" spans="1:22">
      <c r="A1047652" t="s">
        <v>609</v>
      </c>
      <c r="B1047652" t="s">
        <v>610</v>
      </c>
      <c r="C1047652" t="s">
        <v>1277</v>
      </c>
      <c r="D1047652" t="s">
        <v>1278</v>
      </c>
      <c r="E1047652" t="s">
        <v>1318</v>
      </c>
      <c r="H1047652" t="s">
        <v>1319</v>
      </c>
      <c r="J1047652" t="s">
        <v>111</v>
      </c>
      <c r="K1047652" t="s">
        <v>593</v>
      </c>
      <c r="T1047652" s="525"/>
      <c r="U1047652" s="27" t="s">
        <v>1320</v>
      </c>
      <c r="V1047652" s="26" t="s">
        <v>360</v>
      </c>
    </row>
    <row r="1047653" spans="1:22">
      <c r="A1047653" t="s">
        <v>609</v>
      </c>
      <c r="B1047653" t="s">
        <v>610</v>
      </c>
      <c r="C1047653" t="s">
        <v>1277</v>
      </c>
      <c r="D1047653" t="s">
        <v>1278</v>
      </c>
      <c r="E1047653" t="s">
        <v>1321</v>
      </c>
      <c r="H1047653" t="s">
        <v>1322</v>
      </c>
      <c r="J1047653" t="s">
        <v>111</v>
      </c>
      <c r="K1047653" t="s">
        <v>593</v>
      </c>
      <c r="T1047653" s="525"/>
      <c r="U1047653" s="27" t="s">
        <v>1323</v>
      </c>
      <c r="V1047653" s="26" t="s">
        <v>1324</v>
      </c>
    </row>
    <row r="1047654" spans="1:22">
      <c r="A1047654" t="s">
        <v>609</v>
      </c>
      <c r="B1047654" t="s">
        <v>610</v>
      </c>
      <c r="C1047654" t="s">
        <v>1277</v>
      </c>
      <c r="D1047654" t="s">
        <v>1278</v>
      </c>
      <c r="E1047654" t="s">
        <v>1325</v>
      </c>
      <c r="H1047654" t="s">
        <v>1057</v>
      </c>
      <c r="J1047654" t="s">
        <v>111</v>
      </c>
      <c r="K1047654" t="s">
        <v>593</v>
      </c>
      <c r="T1047654" s="525"/>
      <c r="U1047654" s="27" t="s">
        <v>1326</v>
      </c>
      <c r="V1047654" s="26" t="s">
        <v>638</v>
      </c>
    </row>
    <row r="1047655" spans="1:22">
      <c r="A1047655" t="s">
        <v>609</v>
      </c>
      <c r="B1047655" t="s">
        <v>610</v>
      </c>
      <c r="C1047655" t="s">
        <v>1327</v>
      </c>
      <c r="D1047655" t="s">
        <v>1328</v>
      </c>
      <c r="E1047655" t="s">
        <v>1329</v>
      </c>
      <c r="H1047655" t="s">
        <v>1330</v>
      </c>
      <c r="J1047655" t="s">
        <v>111</v>
      </c>
      <c r="K1047655" t="s">
        <v>587</v>
      </c>
      <c r="T1047655" s="526"/>
      <c r="U1047655" s="27" t="s">
        <v>1331</v>
      </c>
      <c r="V1047655" s="26" t="s">
        <v>1332</v>
      </c>
    </row>
    <row r="1047656" spans="1:22">
      <c r="A1047656" t="s">
        <v>609</v>
      </c>
      <c r="B1047656" t="s">
        <v>610</v>
      </c>
      <c r="C1047656" t="s">
        <v>1327</v>
      </c>
      <c r="D1047656" t="s">
        <v>1328</v>
      </c>
      <c r="E1047656" t="s">
        <v>1333</v>
      </c>
      <c r="H1047656" t="s">
        <v>1334</v>
      </c>
      <c r="J1047656" t="s">
        <v>111</v>
      </c>
      <c r="K1047656" t="s">
        <v>593</v>
      </c>
      <c r="T1047656" s="524" t="s">
        <v>1335</v>
      </c>
      <c r="U1047656" s="27" t="s">
        <v>1336</v>
      </c>
      <c r="V1047656" s="26" t="s">
        <v>1337</v>
      </c>
    </row>
    <row r="1047657" spans="1:22">
      <c r="A1047657" t="s">
        <v>609</v>
      </c>
      <c r="B1047657" t="s">
        <v>610</v>
      </c>
      <c r="C1047657" t="s">
        <v>1327</v>
      </c>
      <c r="D1047657" t="s">
        <v>1328</v>
      </c>
      <c r="E1047657" t="s">
        <v>1338</v>
      </c>
      <c r="H1047657" t="s">
        <v>1339</v>
      </c>
      <c r="J1047657" t="s">
        <v>111</v>
      </c>
      <c r="K1047657" t="s">
        <v>593</v>
      </c>
      <c r="T1047657" s="525"/>
      <c r="U1047657" s="27" t="s">
        <v>1340</v>
      </c>
      <c r="V1047657" s="26" t="s">
        <v>1341</v>
      </c>
    </row>
    <row r="1047658" spans="1:22">
      <c r="A1047658" t="s">
        <v>609</v>
      </c>
      <c r="B1047658" t="s">
        <v>610</v>
      </c>
      <c r="C1047658" t="s">
        <v>1327</v>
      </c>
      <c r="D1047658" t="s">
        <v>1328</v>
      </c>
      <c r="E1047658" t="s">
        <v>1342</v>
      </c>
      <c r="H1047658" t="s">
        <v>1343</v>
      </c>
      <c r="J1047658" t="s">
        <v>111</v>
      </c>
      <c r="K1047658" t="s">
        <v>593</v>
      </c>
      <c r="T1047658" s="525"/>
      <c r="U1047658" s="27" t="s">
        <v>1344</v>
      </c>
      <c r="V1047658" s="26" t="s">
        <v>1345</v>
      </c>
    </row>
    <row r="1047659" spans="1:22">
      <c r="A1047659" t="s">
        <v>609</v>
      </c>
      <c r="B1047659" t="s">
        <v>610</v>
      </c>
      <c r="C1047659" t="s">
        <v>1327</v>
      </c>
      <c r="D1047659" t="s">
        <v>1328</v>
      </c>
      <c r="E1047659" t="s">
        <v>1346</v>
      </c>
      <c r="H1047659" t="s">
        <v>1347</v>
      </c>
      <c r="J1047659" t="s">
        <v>111</v>
      </c>
      <c r="K1047659" t="s">
        <v>593</v>
      </c>
      <c r="T1047659" s="525"/>
      <c r="U1047659" s="27" t="s">
        <v>1348</v>
      </c>
      <c r="V1047659" s="26" t="s">
        <v>1349</v>
      </c>
    </row>
    <row r="1047660" spans="1:22">
      <c r="A1047660" t="s">
        <v>609</v>
      </c>
      <c r="B1047660" t="s">
        <v>610</v>
      </c>
      <c r="C1047660" t="s">
        <v>1327</v>
      </c>
      <c r="D1047660" t="s">
        <v>1328</v>
      </c>
      <c r="E1047660" t="s">
        <v>1350</v>
      </c>
      <c r="H1047660" t="s">
        <v>1351</v>
      </c>
      <c r="J1047660" t="s">
        <v>111</v>
      </c>
      <c r="K1047660" t="s">
        <v>593</v>
      </c>
      <c r="T1047660" s="525"/>
      <c r="U1047660" s="27" t="s">
        <v>1352</v>
      </c>
      <c r="V1047660" s="26" t="s">
        <v>1353</v>
      </c>
    </row>
    <row r="1047661" spans="1:22">
      <c r="A1047661" t="s">
        <v>609</v>
      </c>
      <c r="B1047661" t="s">
        <v>610</v>
      </c>
      <c r="C1047661" t="s">
        <v>1354</v>
      </c>
      <c r="D1047661" t="s">
        <v>1355</v>
      </c>
      <c r="E1047661" t="s">
        <v>1356</v>
      </c>
      <c r="H1047661" t="s">
        <v>1357</v>
      </c>
      <c r="J1047661" t="s">
        <v>111</v>
      </c>
      <c r="K1047661" t="s">
        <v>587</v>
      </c>
      <c r="T1047661" s="525"/>
      <c r="U1047661" s="27" t="s">
        <v>1358</v>
      </c>
      <c r="V1047661" s="26" t="s">
        <v>1359</v>
      </c>
    </row>
    <row r="1047662" spans="1:22">
      <c r="A1047662" t="s">
        <v>609</v>
      </c>
      <c r="B1047662" t="s">
        <v>610</v>
      </c>
      <c r="C1047662" t="s">
        <v>1354</v>
      </c>
      <c r="D1047662" t="s">
        <v>1355</v>
      </c>
      <c r="E1047662" t="s">
        <v>1360</v>
      </c>
      <c r="H1047662" t="s">
        <v>1361</v>
      </c>
      <c r="J1047662" t="s">
        <v>111</v>
      </c>
      <c r="K1047662" t="s">
        <v>593</v>
      </c>
      <c r="T1047662" s="525"/>
      <c r="U1047662" s="27" t="s">
        <v>1362</v>
      </c>
      <c r="V1047662" s="26" t="s">
        <v>1363</v>
      </c>
    </row>
    <row r="1047663" spans="1:22">
      <c r="A1047663" t="s">
        <v>609</v>
      </c>
      <c r="B1047663" t="s">
        <v>610</v>
      </c>
      <c r="C1047663" t="s">
        <v>1354</v>
      </c>
      <c r="D1047663" t="s">
        <v>1355</v>
      </c>
      <c r="E1047663" t="s">
        <v>1364</v>
      </c>
      <c r="H1047663" t="s">
        <v>1365</v>
      </c>
      <c r="J1047663" t="s">
        <v>111</v>
      </c>
      <c r="K1047663" t="s">
        <v>593</v>
      </c>
      <c r="T1047663" s="525"/>
      <c r="U1047663" s="27" t="s">
        <v>1366</v>
      </c>
      <c r="V1047663" s="26" t="s">
        <v>1367</v>
      </c>
    </row>
    <row r="1047664" spans="1:22">
      <c r="A1047664" t="s">
        <v>609</v>
      </c>
      <c r="B1047664" t="s">
        <v>610</v>
      </c>
      <c r="C1047664" t="s">
        <v>1354</v>
      </c>
      <c r="D1047664" t="s">
        <v>1355</v>
      </c>
      <c r="E1047664" t="s">
        <v>1368</v>
      </c>
      <c r="H1047664" t="s">
        <v>1369</v>
      </c>
      <c r="J1047664" t="s">
        <v>111</v>
      </c>
      <c r="K1047664" t="s">
        <v>593</v>
      </c>
      <c r="T1047664" s="525"/>
      <c r="U1047664" s="27" t="s">
        <v>1370</v>
      </c>
      <c r="V1047664" s="26" t="s">
        <v>1371</v>
      </c>
    </row>
    <row r="1047665" spans="1:22">
      <c r="A1047665" t="s">
        <v>609</v>
      </c>
      <c r="B1047665" t="s">
        <v>610</v>
      </c>
      <c r="C1047665" t="s">
        <v>1372</v>
      </c>
      <c r="D1047665" t="s">
        <v>1373</v>
      </c>
      <c r="E1047665" t="s">
        <v>1374</v>
      </c>
      <c r="H1047665" t="s">
        <v>1375</v>
      </c>
      <c r="J1047665" t="s">
        <v>111</v>
      </c>
      <c r="K1047665" t="s">
        <v>587</v>
      </c>
      <c r="T1047665" s="525"/>
      <c r="U1047665" s="27" t="s">
        <v>1376</v>
      </c>
      <c r="V1047665" s="26" t="s">
        <v>1377</v>
      </c>
    </row>
    <row r="1047666" spans="1:22">
      <c r="A1047666" t="s">
        <v>609</v>
      </c>
      <c r="B1047666" t="s">
        <v>610</v>
      </c>
      <c r="C1047666" t="s">
        <v>1372</v>
      </c>
      <c r="D1047666" t="s">
        <v>1373</v>
      </c>
      <c r="E1047666" t="s">
        <v>1378</v>
      </c>
      <c r="H1047666" t="s">
        <v>1379</v>
      </c>
      <c r="J1047666" t="s">
        <v>111</v>
      </c>
      <c r="K1047666" t="s">
        <v>593</v>
      </c>
      <c r="T1047666" s="525"/>
      <c r="U1047666" s="27" t="s">
        <v>1380</v>
      </c>
      <c r="V1047666" s="26" t="s">
        <v>1381</v>
      </c>
    </row>
    <row r="1047667" spans="1:22">
      <c r="A1047667" t="s">
        <v>609</v>
      </c>
      <c r="B1047667" t="s">
        <v>610</v>
      </c>
      <c r="C1047667" t="s">
        <v>1372</v>
      </c>
      <c r="D1047667" t="s">
        <v>1373</v>
      </c>
      <c r="E1047667" t="s">
        <v>1382</v>
      </c>
      <c r="H1047667" t="s">
        <v>1383</v>
      </c>
      <c r="J1047667" t="s">
        <v>111</v>
      </c>
      <c r="K1047667" t="s">
        <v>593</v>
      </c>
      <c r="T1047667" s="526"/>
      <c r="U1047667" s="27" t="s">
        <v>1384</v>
      </c>
      <c r="V1047667" s="26" t="s">
        <v>1385</v>
      </c>
    </row>
    <row r="1047668" spans="1:22">
      <c r="A1047668" t="s">
        <v>609</v>
      </c>
      <c r="B1047668" t="s">
        <v>610</v>
      </c>
      <c r="C1047668" t="s">
        <v>1386</v>
      </c>
      <c r="D1047668" t="s">
        <v>1387</v>
      </c>
      <c r="E1047668" t="s">
        <v>1388</v>
      </c>
      <c r="H1047668" t="s">
        <v>1387</v>
      </c>
      <c r="J1047668" t="s">
        <v>111</v>
      </c>
      <c r="K1047668" t="s">
        <v>587</v>
      </c>
      <c r="T1047668" s="524" t="s">
        <v>1389</v>
      </c>
      <c r="U1047668" s="27" t="s">
        <v>1390</v>
      </c>
      <c r="V1047668" s="26" t="s">
        <v>638</v>
      </c>
    </row>
    <row r="1047669" spans="1:22">
      <c r="A1047669" t="s">
        <v>609</v>
      </c>
      <c r="B1047669" t="s">
        <v>610</v>
      </c>
      <c r="C1047669" t="s">
        <v>1391</v>
      </c>
      <c r="D1047669" t="s">
        <v>1392</v>
      </c>
      <c r="E1047669" t="s">
        <v>1393</v>
      </c>
      <c r="H1047669" t="s">
        <v>1394</v>
      </c>
      <c r="J1047669" t="s">
        <v>111</v>
      </c>
      <c r="K1047669" t="s">
        <v>587</v>
      </c>
      <c r="T1047669" s="525"/>
      <c r="U1047669" s="27" t="s">
        <v>1395</v>
      </c>
      <c r="V1047669" s="26" t="s">
        <v>626</v>
      </c>
    </row>
    <row r="1047670" spans="1:22">
      <c r="A1047670" t="s">
        <v>609</v>
      </c>
      <c r="B1047670" t="s">
        <v>610</v>
      </c>
      <c r="C1047670" t="s">
        <v>1396</v>
      </c>
      <c r="D1047670" t="s">
        <v>1397</v>
      </c>
      <c r="E1047670" t="s">
        <v>1398</v>
      </c>
      <c r="H1047670" t="s">
        <v>1397</v>
      </c>
      <c r="J1047670" t="s">
        <v>111</v>
      </c>
      <c r="K1047670" t="s">
        <v>587</v>
      </c>
      <c r="T1047670" s="525"/>
      <c r="U1047670" s="27" t="s">
        <v>1399</v>
      </c>
      <c r="V1047670" s="26" t="s">
        <v>1400</v>
      </c>
    </row>
    <row r="1047671" spans="1:22">
      <c r="A1047671" t="s">
        <v>609</v>
      </c>
      <c r="B1047671" t="s">
        <v>610</v>
      </c>
      <c r="C1047671" t="s">
        <v>1401</v>
      </c>
      <c r="D1047671" t="s">
        <v>1402</v>
      </c>
      <c r="E1047671" t="s">
        <v>1403</v>
      </c>
      <c r="H1047671" t="s">
        <v>1402</v>
      </c>
      <c r="J1047671" t="s">
        <v>111</v>
      </c>
      <c r="K1047671" t="s">
        <v>587</v>
      </c>
      <c r="T1047671" s="525"/>
      <c r="U1047671" s="27" t="s">
        <v>1404</v>
      </c>
      <c r="V1047671" s="26" t="s">
        <v>1405</v>
      </c>
    </row>
    <row r="1047672" spans="1:22">
      <c r="A1047672" t="s">
        <v>609</v>
      </c>
      <c r="B1047672" t="s">
        <v>610</v>
      </c>
      <c r="C1047672" t="s">
        <v>1406</v>
      </c>
      <c r="D1047672" t="s">
        <v>1407</v>
      </c>
      <c r="E1047672" t="s">
        <v>1408</v>
      </c>
      <c r="H1047672" t="s">
        <v>1407</v>
      </c>
      <c r="J1047672" t="s">
        <v>111</v>
      </c>
      <c r="K1047672" t="s">
        <v>587</v>
      </c>
      <c r="T1047672" s="525"/>
      <c r="U1047672" s="27" t="s">
        <v>1409</v>
      </c>
      <c r="V1047672" s="26" t="s">
        <v>1067</v>
      </c>
    </row>
    <row r="1047673" spans="1:22">
      <c r="A1047673" t="s">
        <v>609</v>
      </c>
      <c r="B1047673" t="s">
        <v>610</v>
      </c>
      <c r="C1047673" t="s">
        <v>1410</v>
      </c>
      <c r="D1047673" t="s">
        <v>1411</v>
      </c>
      <c r="E1047673" t="s">
        <v>1412</v>
      </c>
      <c r="H1047673" t="s">
        <v>1413</v>
      </c>
      <c r="J1047673" t="s">
        <v>111</v>
      </c>
      <c r="K1047673" t="s">
        <v>587</v>
      </c>
      <c r="T1047673" s="526"/>
      <c r="U1047673" s="27" t="s">
        <v>1414</v>
      </c>
      <c r="V1047673" s="26" t="s">
        <v>1415</v>
      </c>
    </row>
    <row r="1047674" spans="1:22">
      <c r="A1047674" t="s">
        <v>609</v>
      </c>
      <c r="B1047674" t="s">
        <v>610</v>
      </c>
      <c r="C1047674" t="s">
        <v>1416</v>
      </c>
      <c r="D1047674" t="s">
        <v>1417</v>
      </c>
      <c r="E1047674" t="s">
        <v>1418</v>
      </c>
      <c r="H1047674" t="s">
        <v>1419</v>
      </c>
      <c r="J1047674" t="s">
        <v>111</v>
      </c>
      <c r="K1047674" t="s">
        <v>587</v>
      </c>
      <c r="T1047674" s="524" t="s">
        <v>1420</v>
      </c>
      <c r="U1047674" s="27" t="s">
        <v>1421</v>
      </c>
      <c r="V1047674" s="26" t="s">
        <v>1422</v>
      </c>
    </row>
    <row r="1047675" spans="1:22">
      <c r="A1047675" t="s">
        <v>609</v>
      </c>
      <c r="B1047675" t="s">
        <v>610</v>
      </c>
      <c r="C1047675" t="s">
        <v>1423</v>
      </c>
      <c r="D1047675" t="s">
        <v>1424</v>
      </c>
      <c r="E1047675" t="s">
        <v>1425</v>
      </c>
      <c r="H1047675" t="s">
        <v>1424</v>
      </c>
      <c r="J1047675" t="s">
        <v>111</v>
      </c>
      <c r="K1047675" t="s">
        <v>587</v>
      </c>
      <c r="T1047675" s="525"/>
      <c r="U1047675" s="27" t="s">
        <v>1426</v>
      </c>
      <c r="V1047675" s="26" t="s">
        <v>1427</v>
      </c>
    </row>
    <row r="1047676" spans="1:22">
      <c r="A1047676" t="s">
        <v>609</v>
      </c>
      <c r="B1047676" t="s">
        <v>610</v>
      </c>
      <c r="C1047676" t="s">
        <v>1428</v>
      </c>
      <c r="D1047676" t="s">
        <v>1429</v>
      </c>
      <c r="E1047676" t="s">
        <v>1430</v>
      </c>
      <c r="H1047676" t="s">
        <v>1431</v>
      </c>
      <c r="J1047676" t="s">
        <v>111</v>
      </c>
      <c r="K1047676" t="s">
        <v>587</v>
      </c>
      <c r="T1047676" s="525"/>
      <c r="U1047676" s="27" t="s">
        <v>1432</v>
      </c>
      <c r="V1047676" s="26" t="s">
        <v>1433</v>
      </c>
    </row>
    <row r="1047677" spans="1:22">
      <c r="A1047677" t="s">
        <v>609</v>
      </c>
      <c r="B1047677" t="s">
        <v>610</v>
      </c>
      <c r="C1047677" t="s">
        <v>1434</v>
      </c>
      <c r="D1047677" t="s">
        <v>1435</v>
      </c>
      <c r="E1047677" t="s">
        <v>1436</v>
      </c>
      <c r="H1047677" t="s">
        <v>1437</v>
      </c>
      <c r="J1047677" t="s">
        <v>111</v>
      </c>
      <c r="K1047677" t="s">
        <v>587</v>
      </c>
      <c r="T1047677" s="525"/>
      <c r="U1047677" s="27" t="s">
        <v>1438</v>
      </c>
      <c r="V1047677" s="26" t="s">
        <v>1439</v>
      </c>
    </row>
    <row r="1047678" spans="1:22">
      <c r="A1047678" t="s">
        <v>609</v>
      </c>
      <c r="B1047678" t="s">
        <v>610</v>
      </c>
      <c r="C1047678" t="s">
        <v>1440</v>
      </c>
      <c r="D1047678" t="s">
        <v>1441</v>
      </c>
      <c r="E1047678" t="s">
        <v>1442</v>
      </c>
      <c r="H1047678" t="s">
        <v>1443</v>
      </c>
      <c r="J1047678" t="s">
        <v>111</v>
      </c>
      <c r="K1047678" t="s">
        <v>587</v>
      </c>
      <c r="T1047678" s="525"/>
      <c r="U1047678" s="27" t="s">
        <v>1444</v>
      </c>
      <c r="V1047678" s="26" t="s">
        <v>1445</v>
      </c>
    </row>
    <row r="1047679" spans="1:22">
      <c r="A1047679" t="s">
        <v>609</v>
      </c>
      <c r="B1047679" t="s">
        <v>610</v>
      </c>
      <c r="C1047679" t="s">
        <v>1446</v>
      </c>
      <c r="D1047679" t="s">
        <v>1447</v>
      </c>
      <c r="E1047679" t="s">
        <v>1448</v>
      </c>
      <c r="H1047679" t="s">
        <v>1447</v>
      </c>
      <c r="J1047679" t="s">
        <v>111</v>
      </c>
      <c r="K1047679" t="s">
        <v>587</v>
      </c>
      <c r="T1047679" s="525"/>
      <c r="U1047679" s="27" t="s">
        <v>1449</v>
      </c>
      <c r="V1047679" s="26" t="s">
        <v>1450</v>
      </c>
    </row>
    <row r="1047680" spans="1:22">
      <c r="A1047680" t="s">
        <v>609</v>
      </c>
      <c r="B1047680" t="s">
        <v>610</v>
      </c>
      <c r="C1047680" t="s">
        <v>1446</v>
      </c>
      <c r="D1047680" t="s">
        <v>1447</v>
      </c>
      <c r="E1047680" t="s">
        <v>1451</v>
      </c>
      <c r="H1047680" t="s">
        <v>1452</v>
      </c>
      <c r="J1047680" t="s">
        <v>111</v>
      </c>
      <c r="K1047680" t="s">
        <v>593</v>
      </c>
      <c r="T1047680" s="525"/>
      <c r="U1047680" s="27" t="s">
        <v>1453</v>
      </c>
      <c r="V1047680" s="26" t="s">
        <v>1454</v>
      </c>
    </row>
    <row r="1047681" spans="1:22">
      <c r="A1047681" t="s">
        <v>917</v>
      </c>
      <c r="B1047681" t="s">
        <v>918</v>
      </c>
      <c r="C1047681" t="s">
        <v>1455</v>
      </c>
      <c r="D1047681" t="s">
        <v>1456</v>
      </c>
      <c r="E1047681" t="s">
        <v>1457</v>
      </c>
      <c r="H1047681" t="s">
        <v>1357</v>
      </c>
      <c r="J1047681" t="s">
        <v>111</v>
      </c>
      <c r="K1047681" t="s">
        <v>587</v>
      </c>
      <c r="T1047681" s="525"/>
      <c r="U1047681" s="27" t="s">
        <v>1458</v>
      </c>
      <c r="V1047681" s="26" t="s">
        <v>1459</v>
      </c>
    </row>
    <row r="1047682" spans="1:22">
      <c r="A1047682" t="s">
        <v>917</v>
      </c>
      <c r="B1047682" t="s">
        <v>918</v>
      </c>
      <c r="C1047682" t="s">
        <v>1455</v>
      </c>
      <c r="D1047682" t="s">
        <v>1456</v>
      </c>
      <c r="E1047682" t="s">
        <v>1460</v>
      </c>
      <c r="H1047682" t="s">
        <v>1461</v>
      </c>
      <c r="J1047682" t="s">
        <v>111</v>
      </c>
      <c r="K1047682" t="s">
        <v>593</v>
      </c>
      <c r="T1047682" s="525"/>
      <c r="U1047682" s="27" t="s">
        <v>1462</v>
      </c>
      <c r="V1047682" s="26" t="s">
        <v>1463</v>
      </c>
    </row>
    <row r="1047683" spans="1:22">
      <c r="A1047683" t="s">
        <v>917</v>
      </c>
      <c r="B1047683" t="s">
        <v>918</v>
      </c>
      <c r="C1047683" t="s">
        <v>1455</v>
      </c>
      <c r="D1047683" t="s">
        <v>1456</v>
      </c>
      <c r="E1047683" t="s">
        <v>1464</v>
      </c>
      <c r="H1047683" t="s">
        <v>1465</v>
      </c>
      <c r="J1047683" t="s">
        <v>111</v>
      </c>
      <c r="K1047683" t="s">
        <v>593</v>
      </c>
      <c r="T1047683" s="526"/>
      <c r="U1047683" s="27" t="s">
        <v>1466</v>
      </c>
      <c r="V1047683" s="26" t="s">
        <v>1467</v>
      </c>
    </row>
    <row r="1047684" spans="1:22">
      <c r="A1047684" t="s">
        <v>917</v>
      </c>
      <c r="B1047684" t="s">
        <v>918</v>
      </c>
      <c r="C1047684" t="s">
        <v>1455</v>
      </c>
      <c r="D1047684" t="s">
        <v>1456</v>
      </c>
      <c r="E1047684" t="s">
        <v>1468</v>
      </c>
      <c r="H1047684" t="s">
        <v>1469</v>
      </c>
      <c r="J1047684" t="s">
        <v>111</v>
      </c>
      <c r="K1047684" t="s">
        <v>593</v>
      </c>
      <c r="T1047684" s="524" t="s">
        <v>1470</v>
      </c>
      <c r="U1047684" s="27" t="s">
        <v>1471</v>
      </c>
      <c r="V1047684" s="26" t="s">
        <v>1472</v>
      </c>
    </row>
    <row r="1047685" spans="1:22">
      <c r="A1047685" t="s">
        <v>917</v>
      </c>
      <c r="B1047685" t="s">
        <v>918</v>
      </c>
      <c r="C1047685" t="s">
        <v>1455</v>
      </c>
      <c r="D1047685" t="s">
        <v>1456</v>
      </c>
      <c r="E1047685" t="s">
        <v>1473</v>
      </c>
      <c r="H1047685" t="s">
        <v>1474</v>
      </c>
      <c r="J1047685" t="s">
        <v>111</v>
      </c>
      <c r="K1047685" t="s">
        <v>593</v>
      </c>
      <c r="T1047685" s="525"/>
      <c r="U1047685" s="27" t="s">
        <v>1475</v>
      </c>
      <c r="V1047685" s="26" t="s">
        <v>1476</v>
      </c>
    </row>
    <row r="1047686" spans="1:22">
      <c r="A1047686" t="s">
        <v>917</v>
      </c>
      <c r="B1047686" t="s">
        <v>918</v>
      </c>
      <c r="C1047686" t="s">
        <v>1455</v>
      </c>
      <c r="D1047686" t="s">
        <v>1456</v>
      </c>
      <c r="E1047686" t="s">
        <v>1477</v>
      </c>
      <c r="H1047686" t="s">
        <v>1478</v>
      </c>
      <c r="J1047686" t="s">
        <v>111</v>
      </c>
      <c r="K1047686" t="s">
        <v>593</v>
      </c>
      <c r="T1047686" s="525"/>
      <c r="U1047686" s="27" t="s">
        <v>1479</v>
      </c>
      <c r="V1047686" s="26" t="s">
        <v>1480</v>
      </c>
    </row>
    <row r="1047687" spans="1:22">
      <c r="A1047687" t="s">
        <v>917</v>
      </c>
      <c r="B1047687" t="s">
        <v>918</v>
      </c>
      <c r="C1047687" t="s">
        <v>1455</v>
      </c>
      <c r="D1047687" t="s">
        <v>1456</v>
      </c>
      <c r="E1047687" t="s">
        <v>1481</v>
      </c>
      <c r="H1047687" t="s">
        <v>1482</v>
      </c>
      <c r="J1047687" t="s">
        <v>111</v>
      </c>
      <c r="K1047687" t="s">
        <v>593</v>
      </c>
      <c r="T1047687" s="525"/>
      <c r="U1047687" s="27" t="s">
        <v>1483</v>
      </c>
      <c r="V1047687" s="26" t="s">
        <v>1484</v>
      </c>
    </row>
    <row r="1047688" spans="1:22">
      <c r="A1047688" t="s">
        <v>917</v>
      </c>
      <c r="B1047688" t="s">
        <v>918</v>
      </c>
      <c r="C1047688" t="s">
        <v>1455</v>
      </c>
      <c r="D1047688" t="s">
        <v>1456</v>
      </c>
      <c r="E1047688" t="s">
        <v>1485</v>
      </c>
      <c r="H1047688" t="s">
        <v>1486</v>
      </c>
      <c r="J1047688" t="s">
        <v>111</v>
      </c>
      <c r="K1047688" t="s">
        <v>593</v>
      </c>
      <c r="T1047688" s="525"/>
      <c r="U1047688" s="27" t="s">
        <v>1487</v>
      </c>
      <c r="V1047688" s="26" t="s">
        <v>1488</v>
      </c>
    </row>
    <row r="1047689" spans="1:22">
      <c r="A1047689" t="s">
        <v>917</v>
      </c>
      <c r="B1047689" t="s">
        <v>918</v>
      </c>
      <c r="C1047689" t="s">
        <v>1455</v>
      </c>
      <c r="D1047689" t="s">
        <v>1456</v>
      </c>
      <c r="E1047689" t="s">
        <v>1489</v>
      </c>
      <c r="H1047689" t="s">
        <v>1490</v>
      </c>
      <c r="J1047689" t="s">
        <v>111</v>
      </c>
      <c r="K1047689" t="s">
        <v>593</v>
      </c>
      <c r="T1047689" s="525"/>
      <c r="U1047689" s="27" t="s">
        <v>1491</v>
      </c>
      <c r="V1047689" s="26" t="s">
        <v>1492</v>
      </c>
    </row>
    <row r="1047690" spans="1:22">
      <c r="A1047690" t="s">
        <v>917</v>
      </c>
      <c r="B1047690" t="s">
        <v>918</v>
      </c>
      <c r="C1047690" t="s">
        <v>1455</v>
      </c>
      <c r="D1047690" t="s">
        <v>1456</v>
      </c>
      <c r="E1047690" t="s">
        <v>1493</v>
      </c>
      <c r="H1047690" t="s">
        <v>1494</v>
      </c>
      <c r="J1047690" t="s">
        <v>111</v>
      </c>
      <c r="K1047690" t="s">
        <v>593</v>
      </c>
      <c r="T1047690" s="525"/>
      <c r="U1047690" s="27" t="s">
        <v>1495</v>
      </c>
      <c r="V1047690" s="26" t="s">
        <v>1496</v>
      </c>
    </row>
    <row r="1047691" spans="1:22">
      <c r="A1047691" t="s">
        <v>917</v>
      </c>
      <c r="B1047691" t="s">
        <v>918</v>
      </c>
      <c r="C1047691" t="s">
        <v>1455</v>
      </c>
      <c r="D1047691" t="s">
        <v>1456</v>
      </c>
      <c r="E1047691" t="s">
        <v>1497</v>
      </c>
      <c r="H1047691" t="s">
        <v>1498</v>
      </c>
      <c r="J1047691" t="s">
        <v>111</v>
      </c>
      <c r="K1047691" t="s">
        <v>593</v>
      </c>
      <c r="T1047691" s="525"/>
      <c r="U1047691" s="27" t="s">
        <v>1499</v>
      </c>
      <c r="V1047691" s="26" t="s">
        <v>1500</v>
      </c>
    </row>
    <row r="1047692" spans="1:22">
      <c r="A1047692" t="s">
        <v>917</v>
      </c>
      <c r="B1047692" t="s">
        <v>918</v>
      </c>
      <c r="C1047692" t="s">
        <v>1455</v>
      </c>
      <c r="D1047692" t="s">
        <v>1456</v>
      </c>
      <c r="E1047692" t="s">
        <v>1501</v>
      </c>
      <c r="H1047692" t="s">
        <v>1502</v>
      </c>
      <c r="J1047692" t="s">
        <v>111</v>
      </c>
      <c r="K1047692" t="s">
        <v>593</v>
      </c>
      <c r="T1047692" s="525"/>
      <c r="U1047692" s="27" t="s">
        <v>1503</v>
      </c>
      <c r="V1047692" s="26" t="s">
        <v>1504</v>
      </c>
    </row>
    <row r="1047693" spans="1:22">
      <c r="A1047693" t="s">
        <v>917</v>
      </c>
      <c r="B1047693" t="s">
        <v>918</v>
      </c>
      <c r="C1047693" t="s">
        <v>1455</v>
      </c>
      <c r="D1047693" t="s">
        <v>1456</v>
      </c>
      <c r="E1047693" t="s">
        <v>1505</v>
      </c>
      <c r="H1047693" t="s">
        <v>1506</v>
      </c>
      <c r="J1047693" t="s">
        <v>111</v>
      </c>
      <c r="K1047693" t="s">
        <v>593</v>
      </c>
      <c r="T1047693" s="525"/>
      <c r="U1047693" s="27" t="s">
        <v>1507</v>
      </c>
      <c r="V1047693" s="26" t="s">
        <v>1508</v>
      </c>
    </row>
    <row r="1047694" spans="1:22">
      <c r="A1047694" t="s">
        <v>917</v>
      </c>
      <c r="B1047694" t="s">
        <v>918</v>
      </c>
      <c r="C1047694" t="s">
        <v>1455</v>
      </c>
      <c r="D1047694" t="s">
        <v>1456</v>
      </c>
      <c r="E1047694" t="s">
        <v>1509</v>
      </c>
      <c r="H1047694" t="s">
        <v>1510</v>
      </c>
      <c r="J1047694" t="s">
        <v>111</v>
      </c>
      <c r="K1047694" t="s">
        <v>593</v>
      </c>
      <c r="T1047694" s="525"/>
      <c r="U1047694" s="27" t="s">
        <v>1511</v>
      </c>
      <c r="V1047694" s="26" t="s">
        <v>1512</v>
      </c>
    </row>
    <row r="1047695" spans="1:22">
      <c r="A1047695" t="s">
        <v>917</v>
      </c>
      <c r="B1047695" t="s">
        <v>918</v>
      </c>
      <c r="C1047695" t="s">
        <v>1455</v>
      </c>
      <c r="D1047695" t="s">
        <v>1456</v>
      </c>
      <c r="E1047695" t="s">
        <v>1513</v>
      </c>
      <c r="H1047695" t="s">
        <v>1514</v>
      </c>
      <c r="J1047695" t="s">
        <v>111</v>
      </c>
      <c r="K1047695" t="s">
        <v>593</v>
      </c>
      <c r="T1047695" s="525"/>
      <c r="U1047695" s="27" t="s">
        <v>1515</v>
      </c>
      <c r="V1047695" s="26" t="s">
        <v>1516</v>
      </c>
    </row>
    <row r="1047696" spans="1:22">
      <c r="A1047696" t="s">
        <v>917</v>
      </c>
      <c r="B1047696" t="s">
        <v>918</v>
      </c>
      <c r="C1047696" t="s">
        <v>1455</v>
      </c>
      <c r="D1047696" t="s">
        <v>1456</v>
      </c>
      <c r="E1047696" t="s">
        <v>1517</v>
      </c>
      <c r="H1047696" t="s">
        <v>1518</v>
      </c>
      <c r="J1047696" t="s">
        <v>111</v>
      </c>
      <c r="K1047696" t="s">
        <v>593</v>
      </c>
      <c r="T1047696" s="525"/>
      <c r="U1047696" s="27" t="s">
        <v>1519</v>
      </c>
      <c r="V1047696" s="26" t="s">
        <v>1520</v>
      </c>
    </row>
    <row r="1047697" spans="1:22">
      <c r="A1047697" t="s">
        <v>917</v>
      </c>
      <c r="B1047697" t="s">
        <v>918</v>
      </c>
      <c r="C1047697" t="s">
        <v>1521</v>
      </c>
      <c r="D1047697" t="s">
        <v>1522</v>
      </c>
      <c r="E1047697" t="s">
        <v>1523</v>
      </c>
      <c r="H1047697" t="s">
        <v>1284</v>
      </c>
      <c r="J1047697" t="s">
        <v>111</v>
      </c>
      <c r="K1047697" t="s">
        <v>587</v>
      </c>
      <c r="T1047697" s="526"/>
      <c r="U1047697" s="27" t="s">
        <v>1524</v>
      </c>
      <c r="V1047697" s="26" t="s">
        <v>1525</v>
      </c>
    </row>
    <row r="1047698" spans="1:22">
      <c r="A1047698" t="s">
        <v>917</v>
      </c>
      <c r="B1047698" t="s">
        <v>918</v>
      </c>
      <c r="C1047698" t="s">
        <v>1521</v>
      </c>
      <c r="D1047698" t="s">
        <v>1522</v>
      </c>
      <c r="E1047698" t="s">
        <v>1526</v>
      </c>
      <c r="H1047698" t="s">
        <v>1527</v>
      </c>
      <c r="J1047698" t="s">
        <v>111</v>
      </c>
      <c r="K1047698" t="s">
        <v>593</v>
      </c>
      <c r="T1047698" s="524" t="s">
        <v>1528</v>
      </c>
      <c r="U1047698" s="27" t="s">
        <v>1529</v>
      </c>
      <c r="V1047698" s="26" t="s">
        <v>1530</v>
      </c>
    </row>
    <row r="1047699" spans="1:22">
      <c r="A1047699" t="s">
        <v>917</v>
      </c>
      <c r="B1047699" t="s">
        <v>918</v>
      </c>
      <c r="C1047699" t="s">
        <v>1521</v>
      </c>
      <c r="D1047699" t="s">
        <v>1522</v>
      </c>
      <c r="E1047699" t="s">
        <v>1531</v>
      </c>
      <c r="H1047699" t="s">
        <v>1532</v>
      </c>
      <c r="J1047699" t="s">
        <v>111</v>
      </c>
      <c r="K1047699" t="s">
        <v>593</v>
      </c>
      <c r="T1047699" s="525"/>
      <c r="U1047699" s="27" t="s">
        <v>1533</v>
      </c>
      <c r="V1047699" s="26" t="s">
        <v>1534</v>
      </c>
    </row>
    <row r="1047700" spans="1:22">
      <c r="A1047700" t="s">
        <v>917</v>
      </c>
      <c r="B1047700" t="s">
        <v>918</v>
      </c>
      <c r="C1047700" t="s">
        <v>1521</v>
      </c>
      <c r="D1047700" t="s">
        <v>1522</v>
      </c>
      <c r="E1047700" t="s">
        <v>1535</v>
      </c>
      <c r="H1047700" t="s">
        <v>1536</v>
      </c>
      <c r="J1047700" t="s">
        <v>111</v>
      </c>
      <c r="K1047700" t="s">
        <v>593</v>
      </c>
      <c r="T1047700" s="525"/>
      <c r="U1047700" s="27" t="s">
        <v>1537</v>
      </c>
      <c r="V1047700" s="26" t="s">
        <v>1538</v>
      </c>
    </row>
    <row r="1047701" spans="1:22">
      <c r="A1047701" t="s">
        <v>917</v>
      </c>
      <c r="B1047701" t="s">
        <v>918</v>
      </c>
      <c r="C1047701" t="s">
        <v>1539</v>
      </c>
      <c r="D1047701" t="s">
        <v>1540</v>
      </c>
      <c r="E1047701" t="s">
        <v>1541</v>
      </c>
      <c r="H1047701" t="s">
        <v>1542</v>
      </c>
      <c r="J1047701" t="s">
        <v>111</v>
      </c>
      <c r="K1047701" t="s">
        <v>587</v>
      </c>
      <c r="T1047701" s="525"/>
      <c r="U1047701" s="27" t="s">
        <v>1543</v>
      </c>
      <c r="V1047701" s="26" t="s">
        <v>1544</v>
      </c>
    </row>
    <row r="1047702" spans="1:22">
      <c r="A1047702" t="s">
        <v>917</v>
      </c>
      <c r="B1047702" t="s">
        <v>918</v>
      </c>
      <c r="C1047702" t="s">
        <v>1545</v>
      </c>
      <c r="D1047702" t="s">
        <v>1546</v>
      </c>
      <c r="E1047702" t="s">
        <v>1547</v>
      </c>
      <c r="H1047702" t="s">
        <v>1548</v>
      </c>
      <c r="J1047702" t="s">
        <v>111</v>
      </c>
      <c r="K1047702" t="s">
        <v>587</v>
      </c>
      <c r="T1047702" s="525"/>
      <c r="U1047702" s="27" t="s">
        <v>1549</v>
      </c>
      <c r="V1047702" s="26" t="s">
        <v>1550</v>
      </c>
    </row>
    <row r="1047703" spans="1:22">
      <c r="A1047703" t="s">
        <v>917</v>
      </c>
      <c r="B1047703" t="s">
        <v>918</v>
      </c>
      <c r="C1047703" t="s">
        <v>1551</v>
      </c>
      <c r="D1047703" t="s">
        <v>1552</v>
      </c>
      <c r="E1047703" t="s">
        <v>1553</v>
      </c>
      <c r="H1047703" t="s">
        <v>1554</v>
      </c>
      <c r="J1047703" t="s">
        <v>111</v>
      </c>
      <c r="K1047703" t="s">
        <v>587</v>
      </c>
      <c r="T1047703" s="525"/>
      <c r="U1047703" s="27" t="s">
        <v>1555</v>
      </c>
      <c r="V1047703" s="26" t="s">
        <v>1556</v>
      </c>
    </row>
    <row r="1047704" spans="1:22">
      <c r="A1047704" t="s">
        <v>917</v>
      </c>
      <c r="B1047704" t="s">
        <v>918</v>
      </c>
      <c r="C1047704" t="s">
        <v>1557</v>
      </c>
      <c r="D1047704" t="s">
        <v>1558</v>
      </c>
      <c r="E1047704" t="s">
        <v>1559</v>
      </c>
      <c r="H1047704" t="s">
        <v>1560</v>
      </c>
      <c r="J1047704" t="s">
        <v>111</v>
      </c>
      <c r="K1047704" t="s">
        <v>587</v>
      </c>
      <c r="T1047704" s="525"/>
      <c r="U1047704" s="27" t="s">
        <v>1561</v>
      </c>
      <c r="V1047704" s="26" t="s">
        <v>1562</v>
      </c>
    </row>
    <row r="1047705" spans="1:22">
      <c r="A1047705" t="s">
        <v>917</v>
      </c>
      <c r="B1047705" t="s">
        <v>918</v>
      </c>
      <c r="C1047705" t="s">
        <v>1563</v>
      </c>
      <c r="D1047705" t="s">
        <v>1564</v>
      </c>
      <c r="E1047705" t="s">
        <v>1565</v>
      </c>
      <c r="H1047705" t="s">
        <v>1566</v>
      </c>
      <c r="J1047705" t="s">
        <v>111</v>
      </c>
      <c r="K1047705" t="s">
        <v>587</v>
      </c>
      <c r="T1047705" s="525"/>
      <c r="U1047705" s="27" t="s">
        <v>1567</v>
      </c>
      <c r="V1047705" s="26" t="s">
        <v>1568</v>
      </c>
    </row>
    <row r="1047706" spans="1:22">
      <c r="A1047706" t="s">
        <v>917</v>
      </c>
      <c r="B1047706" t="s">
        <v>918</v>
      </c>
      <c r="C1047706" t="s">
        <v>1569</v>
      </c>
      <c r="D1047706" t="s">
        <v>1570</v>
      </c>
      <c r="E1047706" t="s">
        <v>1571</v>
      </c>
      <c r="H1047706" t="s">
        <v>1572</v>
      </c>
      <c r="J1047706" t="s">
        <v>111</v>
      </c>
      <c r="K1047706" t="s">
        <v>587</v>
      </c>
      <c r="T1047706" s="525"/>
      <c r="U1047706" s="27" t="s">
        <v>1573</v>
      </c>
      <c r="V1047706" s="26" t="s">
        <v>1574</v>
      </c>
    </row>
    <row r="1047707" spans="1:22">
      <c r="A1047707" t="s">
        <v>917</v>
      </c>
      <c r="B1047707" t="s">
        <v>918</v>
      </c>
      <c r="C1047707" t="s">
        <v>1569</v>
      </c>
      <c r="D1047707" t="s">
        <v>1570</v>
      </c>
      <c r="E1047707" t="s">
        <v>1575</v>
      </c>
      <c r="H1047707" t="s">
        <v>1576</v>
      </c>
      <c r="J1047707" t="s">
        <v>111</v>
      </c>
      <c r="K1047707" t="s">
        <v>593</v>
      </c>
      <c r="T1047707" s="525"/>
      <c r="U1047707" s="27" t="s">
        <v>1577</v>
      </c>
      <c r="V1047707" s="26" t="s">
        <v>1578</v>
      </c>
    </row>
    <row r="1047708" spans="1:22">
      <c r="A1047708" t="s">
        <v>917</v>
      </c>
      <c r="B1047708" t="s">
        <v>918</v>
      </c>
      <c r="C1047708" t="s">
        <v>1569</v>
      </c>
      <c r="D1047708" t="s">
        <v>1570</v>
      </c>
      <c r="E1047708" t="s">
        <v>1579</v>
      </c>
      <c r="H1047708" t="s">
        <v>1580</v>
      </c>
      <c r="J1047708" t="s">
        <v>111</v>
      </c>
      <c r="K1047708" t="s">
        <v>593</v>
      </c>
      <c r="T1047708" s="525"/>
      <c r="U1047708" s="27" t="s">
        <v>1581</v>
      </c>
      <c r="V1047708" s="26" t="s">
        <v>1582</v>
      </c>
    </row>
    <row r="1047709" spans="1:22">
      <c r="A1047709" t="s">
        <v>917</v>
      </c>
      <c r="B1047709" t="s">
        <v>918</v>
      </c>
      <c r="C1047709" t="s">
        <v>1569</v>
      </c>
      <c r="D1047709" t="s">
        <v>1570</v>
      </c>
      <c r="E1047709" t="s">
        <v>1583</v>
      </c>
      <c r="H1047709" t="s">
        <v>1584</v>
      </c>
      <c r="J1047709" t="s">
        <v>111</v>
      </c>
      <c r="K1047709" t="s">
        <v>593</v>
      </c>
      <c r="T1047709" s="525"/>
      <c r="U1047709" s="27" t="s">
        <v>1585</v>
      </c>
      <c r="V1047709" s="26" t="s">
        <v>1586</v>
      </c>
    </row>
    <row r="1047710" spans="1:22">
      <c r="A1047710" t="s">
        <v>917</v>
      </c>
      <c r="B1047710" t="s">
        <v>918</v>
      </c>
      <c r="C1047710" t="s">
        <v>1569</v>
      </c>
      <c r="D1047710" t="s">
        <v>1570</v>
      </c>
      <c r="E1047710" t="s">
        <v>1587</v>
      </c>
      <c r="H1047710" t="s">
        <v>1588</v>
      </c>
      <c r="J1047710" t="s">
        <v>111</v>
      </c>
      <c r="K1047710" t="s">
        <v>593</v>
      </c>
      <c r="T1047710" s="525"/>
      <c r="U1047710" s="27" t="s">
        <v>1589</v>
      </c>
      <c r="V1047710" s="26" t="s">
        <v>1590</v>
      </c>
    </row>
    <row r="1047711" spans="1:22">
      <c r="A1047711" t="s">
        <v>917</v>
      </c>
      <c r="B1047711" t="s">
        <v>918</v>
      </c>
      <c r="C1047711" t="s">
        <v>1569</v>
      </c>
      <c r="D1047711" t="s">
        <v>1570</v>
      </c>
      <c r="E1047711" t="s">
        <v>1591</v>
      </c>
      <c r="H1047711" t="s">
        <v>1592</v>
      </c>
      <c r="J1047711" t="s">
        <v>111</v>
      </c>
      <c r="K1047711" t="s">
        <v>593</v>
      </c>
      <c r="T1047711" s="525"/>
      <c r="U1047711" s="27" t="s">
        <v>1593</v>
      </c>
      <c r="V1047711" s="26" t="s">
        <v>1594</v>
      </c>
    </row>
    <row r="1047712" spans="1:22">
      <c r="A1047712" t="s">
        <v>917</v>
      </c>
      <c r="B1047712" t="s">
        <v>918</v>
      </c>
      <c r="C1047712" t="s">
        <v>1595</v>
      </c>
      <c r="D1047712" t="s">
        <v>1596</v>
      </c>
      <c r="E1047712" t="s">
        <v>1597</v>
      </c>
      <c r="H1047712" t="s">
        <v>1598</v>
      </c>
      <c r="J1047712" t="s">
        <v>111</v>
      </c>
      <c r="K1047712" t="s">
        <v>587</v>
      </c>
      <c r="T1047712" s="525"/>
      <c r="U1047712" s="27" t="s">
        <v>1599</v>
      </c>
      <c r="V1047712" s="26" t="s">
        <v>1600</v>
      </c>
    </row>
    <row r="1047713" spans="1:22">
      <c r="A1047713" t="s">
        <v>917</v>
      </c>
      <c r="B1047713" t="s">
        <v>918</v>
      </c>
      <c r="C1047713" t="s">
        <v>1595</v>
      </c>
      <c r="D1047713" t="s">
        <v>1596</v>
      </c>
      <c r="E1047713" t="s">
        <v>1601</v>
      </c>
      <c r="H1047713" t="s">
        <v>1602</v>
      </c>
      <c r="J1047713" t="s">
        <v>111</v>
      </c>
      <c r="K1047713" t="s">
        <v>593</v>
      </c>
      <c r="T1047713" s="525"/>
      <c r="U1047713" s="27" t="s">
        <v>1603</v>
      </c>
      <c r="V1047713" s="26" t="s">
        <v>1604</v>
      </c>
    </row>
    <row r="1047714" spans="1:22">
      <c r="A1047714" t="s">
        <v>917</v>
      </c>
      <c r="B1047714" t="s">
        <v>918</v>
      </c>
      <c r="C1047714" t="s">
        <v>1605</v>
      </c>
      <c r="D1047714" t="s">
        <v>1606</v>
      </c>
      <c r="E1047714" t="s">
        <v>1607</v>
      </c>
      <c r="H1047714" t="s">
        <v>1608</v>
      </c>
      <c r="J1047714" t="s">
        <v>111</v>
      </c>
      <c r="K1047714" t="s">
        <v>587</v>
      </c>
      <c r="T1047714" s="525"/>
      <c r="U1047714" s="27" t="s">
        <v>1609</v>
      </c>
      <c r="V1047714" s="26" t="s">
        <v>1610</v>
      </c>
    </row>
    <row r="1047715" spans="1:22">
      <c r="A1047715" t="s">
        <v>917</v>
      </c>
      <c r="B1047715" t="s">
        <v>918</v>
      </c>
      <c r="C1047715" t="s">
        <v>1605</v>
      </c>
      <c r="D1047715" t="s">
        <v>1606</v>
      </c>
      <c r="E1047715" t="s">
        <v>1611</v>
      </c>
      <c r="H1047715" t="s">
        <v>1612</v>
      </c>
      <c r="J1047715" t="s">
        <v>111</v>
      </c>
      <c r="K1047715" t="s">
        <v>593</v>
      </c>
      <c r="T1047715" s="525"/>
      <c r="U1047715" s="27" t="s">
        <v>1613</v>
      </c>
      <c r="V1047715" s="26" t="s">
        <v>1243</v>
      </c>
    </row>
    <row r="1047716" spans="1:22">
      <c r="A1047716" t="s">
        <v>917</v>
      </c>
      <c r="B1047716" t="s">
        <v>918</v>
      </c>
      <c r="C1047716" t="s">
        <v>1605</v>
      </c>
      <c r="D1047716" t="s">
        <v>1606</v>
      </c>
      <c r="E1047716" t="s">
        <v>1614</v>
      </c>
      <c r="H1047716" t="s">
        <v>1615</v>
      </c>
      <c r="J1047716" t="s">
        <v>111</v>
      </c>
      <c r="K1047716" t="s">
        <v>593</v>
      </c>
      <c r="T1047716" s="525"/>
      <c r="U1047716" s="27" t="s">
        <v>1616</v>
      </c>
      <c r="V1047716" s="26" t="s">
        <v>1617</v>
      </c>
    </row>
    <row r="1047717" spans="1:22">
      <c r="A1047717" t="s">
        <v>917</v>
      </c>
      <c r="B1047717" t="s">
        <v>918</v>
      </c>
      <c r="C1047717" t="s">
        <v>1605</v>
      </c>
      <c r="D1047717" t="s">
        <v>1606</v>
      </c>
      <c r="E1047717" t="s">
        <v>1618</v>
      </c>
      <c r="H1047717" t="s">
        <v>1619</v>
      </c>
      <c r="J1047717" t="s">
        <v>111</v>
      </c>
      <c r="K1047717" t="s">
        <v>593</v>
      </c>
      <c r="T1047717" s="525"/>
      <c r="U1047717" s="27" t="s">
        <v>1620</v>
      </c>
      <c r="V1047717" s="26" t="s">
        <v>1621</v>
      </c>
    </row>
    <row r="1047718" spans="1:22">
      <c r="A1047718" t="s">
        <v>917</v>
      </c>
      <c r="B1047718" t="s">
        <v>918</v>
      </c>
      <c r="C1047718" t="s">
        <v>1605</v>
      </c>
      <c r="D1047718" t="s">
        <v>1606</v>
      </c>
      <c r="E1047718" t="s">
        <v>1622</v>
      </c>
      <c r="H1047718" t="s">
        <v>1623</v>
      </c>
      <c r="J1047718" t="s">
        <v>111</v>
      </c>
      <c r="K1047718" t="s">
        <v>593</v>
      </c>
      <c r="T1047718" s="525"/>
      <c r="U1047718" s="27" t="s">
        <v>1624</v>
      </c>
      <c r="V1047718" s="26" t="s">
        <v>1625</v>
      </c>
    </row>
    <row r="1047719" spans="1:22">
      <c r="A1047719" t="s">
        <v>707</v>
      </c>
      <c r="B1047719" t="s">
        <v>708</v>
      </c>
      <c r="C1047719" t="s">
        <v>1626</v>
      </c>
      <c r="D1047719" t="s">
        <v>1627</v>
      </c>
      <c r="E1047719" t="s">
        <v>1628</v>
      </c>
      <c r="H1047719" t="s">
        <v>1284</v>
      </c>
      <c r="J1047719" t="s">
        <v>111</v>
      </c>
      <c r="K1047719" t="s">
        <v>587</v>
      </c>
      <c r="T1047719" s="525"/>
      <c r="U1047719" s="27" t="s">
        <v>1629</v>
      </c>
      <c r="V1047719" s="26" t="s">
        <v>1630</v>
      </c>
    </row>
    <row r="1047720" spans="1:22">
      <c r="A1047720" t="s">
        <v>707</v>
      </c>
      <c r="B1047720" t="s">
        <v>708</v>
      </c>
      <c r="C1047720" t="s">
        <v>1626</v>
      </c>
      <c r="D1047720" t="s">
        <v>1627</v>
      </c>
      <c r="E1047720" t="s">
        <v>1631</v>
      </c>
      <c r="H1047720" t="s">
        <v>1632</v>
      </c>
      <c r="J1047720" t="s">
        <v>111</v>
      </c>
      <c r="K1047720" t="s">
        <v>593</v>
      </c>
      <c r="T1047720" s="526"/>
      <c r="U1047720" s="27" t="s">
        <v>1633</v>
      </c>
      <c r="V1047720" s="26" t="s">
        <v>1634</v>
      </c>
    </row>
    <row r="1047721" spans="1:22">
      <c r="A1047721" t="s">
        <v>707</v>
      </c>
      <c r="B1047721" t="s">
        <v>708</v>
      </c>
      <c r="C1047721" t="s">
        <v>1626</v>
      </c>
      <c r="D1047721" t="s">
        <v>1627</v>
      </c>
      <c r="E1047721" t="s">
        <v>1635</v>
      </c>
      <c r="H1047721" t="s">
        <v>1636</v>
      </c>
      <c r="J1047721" t="s">
        <v>111</v>
      </c>
      <c r="K1047721" t="s">
        <v>593</v>
      </c>
      <c r="T1047721" s="524" t="s">
        <v>1637</v>
      </c>
      <c r="U1047721" s="27" t="s">
        <v>1638</v>
      </c>
      <c r="V1047721" s="26" t="s">
        <v>1639</v>
      </c>
    </row>
    <row r="1047722" spans="1:22">
      <c r="A1047722" t="s">
        <v>707</v>
      </c>
      <c r="B1047722" t="s">
        <v>708</v>
      </c>
      <c r="C1047722" t="s">
        <v>1640</v>
      </c>
      <c r="D1047722" t="s">
        <v>1641</v>
      </c>
      <c r="E1047722" t="s">
        <v>1642</v>
      </c>
      <c r="H1047722" t="s">
        <v>1643</v>
      </c>
      <c r="J1047722" t="s">
        <v>111</v>
      </c>
      <c r="K1047722" t="s">
        <v>587</v>
      </c>
      <c r="T1047722" s="525"/>
      <c r="U1047722" s="27" t="s">
        <v>1644</v>
      </c>
      <c r="V1047722" s="26" t="s">
        <v>1645</v>
      </c>
    </row>
    <row r="1047723" spans="1:22">
      <c r="A1047723" t="s">
        <v>1646</v>
      </c>
      <c r="B1047723" t="s">
        <v>1647</v>
      </c>
      <c r="C1047723" t="s">
        <v>1648</v>
      </c>
      <c r="D1047723" t="s">
        <v>1649</v>
      </c>
      <c r="E1047723" t="s">
        <v>1650</v>
      </c>
      <c r="H1047723" t="s">
        <v>1651</v>
      </c>
      <c r="J1047723" t="s">
        <v>111</v>
      </c>
      <c r="K1047723" t="s">
        <v>587</v>
      </c>
      <c r="T1047723" s="525"/>
      <c r="U1047723" s="27" t="s">
        <v>1652</v>
      </c>
      <c r="V1047723" s="26" t="s">
        <v>1653</v>
      </c>
    </row>
    <row r="1047724" spans="1:22">
      <c r="A1047724" t="s">
        <v>1646</v>
      </c>
      <c r="B1047724" t="s">
        <v>1647</v>
      </c>
      <c r="C1047724" t="s">
        <v>1648</v>
      </c>
      <c r="D1047724" t="s">
        <v>1649</v>
      </c>
      <c r="E1047724" t="s">
        <v>1654</v>
      </c>
      <c r="H1047724" t="s">
        <v>1655</v>
      </c>
      <c r="J1047724" t="s">
        <v>111</v>
      </c>
      <c r="K1047724" t="s">
        <v>593</v>
      </c>
      <c r="T1047724" s="525"/>
      <c r="U1047724" s="27" t="s">
        <v>1656</v>
      </c>
      <c r="V1047724" s="26" t="s">
        <v>1657</v>
      </c>
    </row>
    <row r="1047725" spans="1:22">
      <c r="A1047725" t="s">
        <v>1646</v>
      </c>
      <c r="B1047725" t="s">
        <v>1647</v>
      </c>
      <c r="C1047725" t="s">
        <v>1658</v>
      </c>
      <c r="D1047725" t="s">
        <v>1659</v>
      </c>
      <c r="E1047725" t="s">
        <v>1660</v>
      </c>
      <c r="H1047725" t="s">
        <v>1661</v>
      </c>
      <c r="J1047725" t="s">
        <v>111</v>
      </c>
      <c r="K1047725" t="s">
        <v>593</v>
      </c>
      <c r="T1047725" s="525"/>
      <c r="U1047725" s="27" t="s">
        <v>1662</v>
      </c>
      <c r="V1047725" s="26" t="s">
        <v>1663</v>
      </c>
    </row>
    <row r="1047726" spans="1:22">
      <c r="A1047726" t="s">
        <v>1646</v>
      </c>
      <c r="B1047726" t="s">
        <v>1647</v>
      </c>
      <c r="C1047726" t="s">
        <v>1658</v>
      </c>
      <c r="D1047726" t="s">
        <v>1659</v>
      </c>
      <c r="E1047726" t="s">
        <v>1664</v>
      </c>
      <c r="H1047726" t="s">
        <v>1665</v>
      </c>
      <c r="J1047726" t="s">
        <v>111</v>
      </c>
      <c r="K1047726" t="s">
        <v>587</v>
      </c>
      <c r="T1047726" s="525"/>
      <c r="U1047726" s="27" t="s">
        <v>1666</v>
      </c>
      <c r="V1047726" s="26" t="s">
        <v>1667</v>
      </c>
    </row>
    <row r="1047727" spans="1:22">
      <c r="A1047727" t="s">
        <v>1646</v>
      </c>
      <c r="B1047727" t="s">
        <v>1647</v>
      </c>
      <c r="C1047727" t="s">
        <v>1668</v>
      </c>
      <c r="D1047727" t="s">
        <v>1669</v>
      </c>
      <c r="E1047727" t="s">
        <v>1670</v>
      </c>
      <c r="H1047727" t="s">
        <v>1671</v>
      </c>
      <c r="J1047727" t="s">
        <v>111</v>
      </c>
      <c r="K1047727" t="s">
        <v>587</v>
      </c>
      <c r="T1047727" s="525"/>
      <c r="U1047727" s="27" t="s">
        <v>1672</v>
      </c>
      <c r="V1047727" s="26" t="s">
        <v>1673</v>
      </c>
    </row>
    <row r="1047728" spans="1:22">
      <c r="A1047728" t="s">
        <v>1646</v>
      </c>
      <c r="B1047728" t="s">
        <v>1647</v>
      </c>
      <c r="C1047728" t="s">
        <v>1668</v>
      </c>
      <c r="D1047728" t="s">
        <v>1669</v>
      </c>
      <c r="E1047728" t="s">
        <v>1674</v>
      </c>
      <c r="H1047728" t="s">
        <v>1675</v>
      </c>
      <c r="J1047728" t="s">
        <v>111</v>
      </c>
      <c r="K1047728" t="s">
        <v>593</v>
      </c>
      <c r="T1047728" s="525"/>
      <c r="U1047728" s="27" t="s">
        <v>1676</v>
      </c>
      <c r="V1047728" s="26" t="s">
        <v>1677</v>
      </c>
    </row>
    <row r="1047729" spans="1:22">
      <c r="A1047729" t="s">
        <v>1646</v>
      </c>
      <c r="B1047729" t="s">
        <v>1647</v>
      </c>
      <c r="C1047729" t="s">
        <v>1668</v>
      </c>
      <c r="D1047729" t="s">
        <v>1669</v>
      </c>
      <c r="E1047729" t="s">
        <v>1678</v>
      </c>
      <c r="H1047729" t="s">
        <v>1679</v>
      </c>
      <c r="J1047729" t="s">
        <v>111</v>
      </c>
      <c r="K1047729" t="s">
        <v>593</v>
      </c>
      <c r="T1047729" s="525"/>
      <c r="U1047729" s="27" t="s">
        <v>1680</v>
      </c>
      <c r="V1047729" s="26" t="s">
        <v>1681</v>
      </c>
    </row>
    <row r="1047730" spans="1:22">
      <c r="A1047730" t="s">
        <v>1646</v>
      </c>
      <c r="B1047730" t="s">
        <v>1647</v>
      </c>
      <c r="C1047730" t="s">
        <v>1668</v>
      </c>
      <c r="D1047730" t="s">
        <v>1669</v>
      </c>
      <c r="E1047730" t="s">
        <v>1682</v>
      </c>
      <c r="H1047730" t="s">
        <v>1683</v>
      </c>
      <c r="J1047730" t="s">
        <v>111</v>
      </c>
      <c r="K1047730" t="s">
        <v>593</v>
      </c>
      <c r="T1047730" s="525"/>
      <c r="U1047730" s="27" t="s">
        <v>1684</v>
      </c>
      <c r="V1047730" s="26" t="s">
        <v>1685</v>
      </c>
    </row>
    <row r="1047731" spans="1:22">
      <c r="A1047731" t="s">
        <v>1646</v>
      </c>
      <c r="B1047731" t="s">
        <v>1647</v>
      </c>
      <c r="C1047731" t="s">
        <v>1668</v>
      </c>
      <c r="D1047731" t="s">
        <v>1669</v>
      </c>
      <c r="E1047731" t="s">
        <v>1686</v>
      </c>
      <c r="H1047731" t="s">
        <v>1687</v>
      </c>
      <c r="J1047731" t="s">
        <v>111</v>
      </c>
      <c r="K1047731" t="s">
        <v>593</v>
      </c>
      <c r="T1047731" s="525"/>
      <c r="U1047731" s="27" t="s">
        <v>1688</v>
      </c>
      <c r="V1047731" s="26" t="s">
        <v>1689</v>
      </c>
    </row>
    <row r="1047732" spans="1:22">
      <c r="A1047732" t="s">
        <v>1646</v>
      </c>
      <c r="B1047732" t="s">
        <v>1647</v>
      </c>
      <c r="C1047732" t="s">
        <v>1668</v>
      </c>
      <c r="D1047732" t="s">
        <v>1669</v>
      </c>
      <c r="E1047732" t="s">
        <v>1690</v>
      </c>
      <c r="H1047732" t="s">
        <v>1691</v>
      </c>
      <c r="J1047732" t="s">
        <v>111</v>
      </c>
      <c r="K1047732" t="s">
        <v>593</v>
      </c>
      <c r="T1047732" s="525"/>
      <c r="U1047732" s="27" t="s">
        <v>1692</v>
      </c>
      <c r="V1047732" s="26" t="s">
        <v>1693</v>
      </c>
    </row>
    <row r="1047733" spans="1:22">
      <c r="A1047733" t="s">
        <v>1646</v>
      </c>
      <c r="B1047733" t="s">
        <v>1647</v>
      </c>
      <c r="C1047733" t="s">
        <v>1694</v>
      </c>
      <c r="D1047733" t="s">
        <v>1695</v>
      </c>
      <c r="E1047733" t="s">
        <v>1696</v>
      </c>
      <c r="H1047733" t="s">
        <v>1697</v>
      </c>
      <c r="J1047733" t="s">
        <v>111</v>
      </c>
      <c r="K1047733" t="s">
        <v>587</v>
      </c>
      <c r="T1047733" s="525"/>
      <c r="U1047733" s="27" t="s">
        <v>1698</v>
      </c>
      <c r="V1047733" s="26" t="s">
        <v>1699</v>
      </c>
    </row>
    <row r="1047734" spans="1:22">
      <c r="A1047734" t="s">
        <v>1646</v>
      </c>
      <c r="B1047734" t="s">
        <v>1647</v>
      </c>
      <c r="C1047734" t="s">
        <v>1694</v>
      </c>
      <c r="D1047734" t="s">
        <v>1695</v>
      </c>
      <c r="E1047734" t="s">
        <v>1700</v>
      </c>
      <c r="H1047734" t="s">
        <v>1701</v>
      </c>
      <c r="J1047734" t="s">
        <v>111</v>
      </c>
      <c r="K1047734" t="s">
        <v>593</v>
      </c>
      <c r="T1047734" s="525"/>
      <c r="U1047734" s="27" t="s">
        <v>1702</v>
      </c>
      <c r="V1047734" s="26" t="s">
        <v>1703</v>
      </c>
    </row>
    <row r="1047735" spans="1:22">
      <c r="A1047735" t="s">
        <v>1646</v>
      </c>
      <c r="B1047735" t="s">
        <v>1647</v>
      </c>
      <c r="C1047735" t="s">
        <v>1704</v>
      </c>
      <c r="D1047735" t="s">
        <v>1705</v>
      </c>
      <c r="E1047735" t="s">
        <v>1706</v>
      </c>
      <c r="H1047735" t="s">
        <v>1707</v>
      </c>
      <c r="J1047735" t="s">
        <v>111</v>
      </c>
      <c r="K1047735" t="s">
        <v>587</v>
      </c>
      <c r="T1047735" s="525"/>
      <c r="U1047735" s="27" t="s">
        <v>1708</v>
      </c>
      <c r="V1047735" s="26" t="s">
        <v>1709</v>
      </c>
    </row>
    <row r="1047736" spans="1:22">
      <c r="A1047736" t="s">
        <v>1646</v>
      </c>
      <c r="B1047736" t="s">
        <v>1647</v>
      </c>
      <c r="C1047736" t="s">
        <v>1704</v>
      </c>
      <c r="D1047736" t="s">
        <v>1705</v>
      </c>
      <c r="E1047736" t="s">
        <v>1710</v>
      </c>
      <c r="H1047736" t="s">
        <v>1711</v>
      </c>
      <c r="J1047736" t="s">
        <v>111</v>
      </c>
      <c r="K1047736" t="s">
        <v>593</v>
      </c>
      <c r="T1047736" s="525"/>
      <c r="U1047736" s="27" t="s">
        <v>1712</v>
      </c>
      <c r="V1047736" s="26" t="s">
        <v>1713</v>
      </c>
    </row>
    <row r="1047737" spans="1:22">
      <c r="A1047737" t="s">
        <v>1646</v>
      </c>
      <c r="B1047737" t="s">
        <v>1647</v>
      </c>
      <c r="C1047737" t="s">
        <v>1704</v>
      </c>
      <c r="D1047737" t="s">
        <v>1705</v>
      </c>
      <c r="E1047737" t="s">
        <v>1714</v>
      </c>
      <c r="H1047737" t="s">
        <v>1715</v>
      </c>
      <c r="J1047737" t="s">
        <v>111</v>
      </c>
      <c r="K1047737" t="s">
        <v>593</v>
      </c>
      <c r="T1047737" s="525"/>
      <c r="U1047737" s="27" t="s">
        <v>1716</v>
      </c>
      <c r="V1047737" s="26" t="s">
        <v>1717</v>
      </c>
    </row>
    <row r="1047738" spans="1:22">
      <c r="A1047738" t="s">
        <v>618</v>
      </c>
      <c r="B1047738" t="s">
        <v>619</v>
      </c>
      <c r="C1047738" t="s">
        <v>1718</v>
      </c>
      <c r="D1047738" t="s">
        <v>1719</v>
      </c>
      <c r="E1047738" t="s">
        <v>1720</v>
      </c>
      <c r="H1047738" t="s">
        <v>1721</v>
      </c>
      <c r="J1047738" t="s">
        <v>111</v>
      </c>
      <c r="K1047738" t="s">
        <v>587</v>
      </c>
      <c r="T1047738" s="525"/>
      <c r="U1047738" s="27" t="s">
        <v>1722</v>
      </c>
      <c r="V1047738" s="26" t="s">
        <v>1723</v>
      </c>
    </row>
    <row r="1047739" spans="1:22">
      <c r="A1047739" t="s">
        <v>618</v>
      </c>
      <c r="B1047739" t="s">
        <v>619</v>
      </c>
      <c r="C1047739" t="s">
        <v>1718</v>
      </c>
      <c r="D1047739" t="s">
        <v>1719</v>
      </c>
      <c r="E1047739" t="s">
        <v>1724</v>
      </c>
      <c r="H1047739" t="s">
        <v>1725</v>
      </c>
      <c r="J1047739" t="s">
        <v>111</v>
      </c>
      <c r="K1047739" t="s">
        <v>593</v>
      </c>
      <c r="T1047739" s="525"/>
      <c r="U1047739" s="27" t="s">
        <v>1726</v>
      </c>
      <c r="V1047739" s="26" t="s">
        <v>1727</v>
      </c>
    </row>
    <row r="1047740" spans="1:22">
      <c r="A1047740" t="s">
        <v>618</v>
      </c>
      <c r="B1047740" t="s">
        <v>619</v>
      </c>
      <c r="C1047740" t="s">
        <v>1718</v>
      </c>
      <c r="D1047740" t="s">
        <v>1719</v>
      </c>
      <c r="E1047740" t="s">
        <v>1728</v>
      </c>
      <c r="H1047740" t="s">
        <v>1729</v>
      </c>
      <c r="J1047740" t="s">
        <v>111</v>
      </c>
      <c r="K1047740" t="s">
        <v>593</v>
      </c>
      <c r="T1047740" s="525"/>
      <c r="U1047740" s="27" t="s">
        <v>1730</v>
      </c>
      <c r="V1047740" s="26" t="s">
        <v>1731</v>
      </c>
    </row>
    <row r="1047741" spans="1:22">
      <c r="A1047741" t="s">
        <v>618</v>
      </c>
      <c r="B1047741" t="s">
        <v>619</v>
      </c>
      <c r="C1047741" t="s">
        <v>1718</v>
      </c>
      <c r="D1047741" t="s">
        <v>1719</v>
      </c>
      <c r="E1047741" t="s">
        <v>1732</v>
      </c>
      <c r="H1047741" t="s">
        <v>1733</v>
      </c>
      <c r="J1047741" t="s">
        <v>111</v>
      </c>
      <c r="K1047741" t="s">
        <v>593</v>
      </c>
      <c r="T1047741" s="525"/>
      <c r="U1047741" s="27" t="s">
        <v>1734</v>
      </c>
      <c r="V1047741" s="26" t="s">
        <v>1735</v>
      </c>
    </row>
    <row r="1047742" spans="1:22">
      <c r="A1047742" t="s">
        <v>618</v>
      </c>
      <c r="B1047742" t="s">
        <v>619</v>
      </c>
      <c r="C1047742" t="s">
        <v>1718</v>
      </c>
      <c r="D1047742" t="s">
        <v>1719</v>
      </c>
      <c r="E1047742" t="s">
        <v>1736</v>
      </c>
      <c r="H1047742" t="s">
        <v>1737</v>
      </c>
      <c r="J1047742" t="s">
        <v>111</v>
      </c>
      <c r="K1047742" t="s">
        <v>593</v>
      </c>
      <c r="T1047742" s="525"/>
      <c r="U1047742" s="27" t="s">
        <v>1738</v>
      </c>
      <c r="V1047742" s="26" t="s">
        <v>1739</v>
      </c>
    </row>
    <row r="1047743" spans="1:22">
      <c r="A1047743" t="s">
        <v>618</v>
      </c>
      <c r="B1047743" t="s">
        <v>619</v>
      </c>
      <c r="C1047743" t="s">
        <v>1718</v>
      </c>
      <c r="D1047743" t="s">
        <v>1719</v>
      </c>
      <c r="E1047743" t="s">
        <v>1740</v>
      </c>
      <c r="H1047743" t="s">
        <v>1741</v>
      </c>
      <c r="J1047743" t="s">
        <v>111</v>
      </c>
      <c r="K1047743" t="s">
        <v>593</v>
      </c>
      <c r="T1047743" s="525"/>
      <c r="U1047743" s="27" t="s">
        <v>1742</v>
      </c>
      <c r="V1047743" s="26" t="s">
        <v>1743</v>
      </c>
    </row>
    <row r="1047744" spans="1:22">
      <c r="A1047744" t="s">
        <v>618</v>
      </c>
      <c r="B1047744" t="s">
        <v>619</v>
      </c>
      <c r="C1047744" t="s">
        <v>1718</v>
      </c>
      <c r="D1047744" t="s">
        <v>1719</v>
      </c>
      <c r="E1047744" t="s">
        <v>1744</v>
      </c>
      <c r="H1047744" t="s">
        <v>1745</v>
      </c>
      <c r="J1047744" t="s">
        <v>111</v>
      </c>
      <c r="K1047744" t="s">
        <v>593</v>
      </c>
      <c r="T1047744" s="525"/>
      <c r="U1047744" s="27" t="s">
        <v>1746</v>
      </c>
      <c r="V1047744" s="26" t="s">
        <v>1747</v>
      </c>
    </row>
    <row r="1047745" spans="1:22">
      <c r="A1047745" t="s">
        <v>618</v>
      </c>
      <c r="B1047745" t="s">
        <v>619</v>
      </c>
      <c r="C1047745" t="s">
        <v>1718</v>
      </c>
      <c r="D1047745" t="s">
        <v>1719</v>
      </c>
      <c r="E1047745" t="s">
        <v>1748</v>
      </c>
      <c r="H1047745" t="s">
        <v>1749</v>
      </c>
      <c r="J1047745" t="s">
        <v>111</v>
      </c>
      <c r="K1047745" t="s">
        <v>593</v>
      </c>
      <c r="T1047745" s="526"/>
      <c r="U1047745" s="27" t="s">
        <v>1750</v>
      </c>
      <c r="V1047745" s="26" t="s">
        <v>1751</v>
      </c>
    </row>
    <row r="1047746" spans="1:22">
      <c r="A1047746" t="s">
        <v>618</v>
      </c>
      <c r="B1047746" t="s">
        <v>619</v>
      </c>
      <c r="C1047746" t="s">
        <v>1718</v>
      </c>
      <c r="D1047746" t="s">
        <v>1719</v>
      </c>
      <c r="E1047746" t="s">
        <v>1752</v>
      </c>
      <c r="H1047746" t="s">
        <v>1753</v>
      </c>
      <c r="J1047746" t="s">
        <v>111</v>
      </c>
      <c r="K1047746" t="s">
        <v>593</v>
      </c>
    </row>
    <row r="1047747" spans="1:22">
      <c r="A1047747" t="s">
        <v>618</v>
      </c>
      <c r="B1047747" t="s">
        <v>619</v>
      </c>
      <c r="C1047747" t="s">
        <v>1718</v>
      </c>
      <c r="D1047747" t="s">
        <v>1719</v>
      </c>
      <c r="E1047747" t="s">
        <v>1754</v>
      </c>
      <c r="H1047747" t="s">
        <v>1755</v>
      </c>
      <c r="J1047747" t="s">
        <v>111</v>
      </c>
      <c r="K1047747" t="s">
        <v>593</v>
      </c>
    </row>
    <row r="1047748" spans="1:22">
      <c r="A1047748" t="s">
        <v>618</v>
      </c>
      <c r="B1047748" t="s">
        <v>619</v>
      </c>
      <c r="C1047748" t="s">
        <v>1718</v>
      </c>
      <c r="D1047748" t="s">
        <v>1719</v>
      </c>
      <c r="E1047748" t="s">
        <v>1756</v>
      </c>
      <c r="H1047748" t="s">
        <v>1757</v>
      </c>
      <c r="J1047748" t="s">
        <v>111</v>
      </c>
      <c r="K1047748" t="s">
        <v>593</v>
      </c>
    </row>
    <row r="1047749" spans="1:22">
      <c r="A1047749" t="s">
        <v>618</v>
      </c>
      <c r="B1047749" t="s">
        <v>619</v>
      </c>
      <c r="C1047749" t="s">
        <v>1758</v>
      </c>
      <c r="D1047749" t="s">
        <v>1759</v>
      </c>
      <c r="E1047749" t="s">
        <v>1760</v>
      </c>
      <c r="H1047749" t="s">
        <v>1761</v>
      </c>
      <c r="J1047749" t="s">
        <v>111</v>
      </c>
      <c r="K1047749" t="s">
        <v>587</v>
      </c>
    </row>
    <row r="1047750" spans="1:22">
      <c r="A1047750" t="s">
        <v>618</v>
      </c>
      <c r="B1047750" t="s">
        <v>619</v>
      </c>
      <c r="C1047750" t="s">
        <v>1758</v>
      </c>
      <c r="D1047750" t="s">
        <v>1759</v>
      </c>
      <c r="E1047750" t="s">
        <v>1762</v>
      </c>
      <c r="H1047750" t="s">
        <v>1763</v>
      </c>
      <c r="J1047750" t="s">
        <v>111</v>
      </c>
      <c r="K1047750" t="s">
        <v>593</v>
      </c>
    </row>
    <row r="1047751" spans="1:22">
      <c r="A1047751" t="s">
        <v>618</v>
      </c>
      <c r="B1047751" t="s">
        <v>619</v>
      </c>
      <c r="C1047751" t="s">
        <v>1758</v>
      </c>
      <c r="D1047751" t="s">
        <v>1759</v>
      </c>
      <c r="E1047751" t="s">
        <v>1764</v>
      </c>
      <c r="H1047751" t="s">
        <v>1765</v>
      </c>
      <c r="J1047751" t="s">
        <v>111</v>
      </c>
      <c r="K1047751" t="s">
        <v>593</v>
      </c>
    </row>
    <row r="1047752" spans="1:22">
      <c r="A1047752" t="s">
        <v>618</v>
      </c>
      <c r="B1047752" t="s">
        <v>619</v>
      </c>
      <c r="C1047752" t="s">
        <v>1758</v>
      </c>
      <c r="D1047752" t="s">
        <v>1759</v>
      </c>
      <c r="E1047752" t="s">
        <v>1766</v>
      </c>
      <c r="H1047752" t="s">
        <v>1767</v>
      </c>
      <c r="J1047752" t="s">
        <v>111</v>
      </c>
      <c r="K1047752" t="s">
        <v>593</v>
      </c>
    </row>
    <row r="1047753" spans="1:22">
      <c r="A1047753" t="s">
        <v>618</v>
      </c>
      <c r="B1047753" t="s">
        <v>619</v>
      </c>
      <c r="C1047753" t="s">
        <v>1758</v>
      </c>
      <c r="D1047753" t="s">
        <v>1759</v>
      </c>
      <c r="E1047753" t="s">
        <v>1768</v>
      </c>
      <c r="H1047753" t="s">
        <v>1769</v>
      </c>
      <c r="J1047753" t="s">
        <v>111</v>
      </c>
      <c r="K1047753" t="s">
        <v>593</v>
      </c>
    </row>
    <row r="1047754" spans="1:22">
      <c r="A1047754" t="s">
        <v>618</v>
      </c>
      <c r="B1047754" t="s">
        <v>619</v>
      </c>
      <c r="C1047754" t="s">
        <v>1758</v>
      </c>
      <c r="D1047754" t="s">
        <v>1759</v>
      </c>
      <c r="E1047754" t="s">
        <v>1770</v>
      </c>
      <c r="H1047754" t="s">
        <v>1771</v>
      </c>
      <c r="J1047754" t="s">
        <v>111</v>
      </c>
      <c r="K1047754" t="s">
        <v>593</v>
      </c>
    </row>
    <row r="1047755" spans="1:22">
      <c r="A1047755" t="s">
        <v>618</v>
      </c>
      <c r="B1047755" t="s">
        <v>619</v>
      </c>
      <c r="C1047755" t="s">
        <v>1772</v>
      </c>
      <c r="D1047755" t="s">
        <v>1773</v>
      </c>
      <c r="E1047755" t="s">
        <v>1774</v>
      </c>
      <c r="H1047755" t="s">
        <v>1775</v>
      </c>
      <c r="J1047755" t="s">
        <v>111</v>
      </c>
      <c r="K1047755" t="s">
        <v>587</v>
      </c>
    </row>
    <row r="1047756" spans="1:22">
      <c r="A1047756" t="s">
        <v>618</v>
      </c>
      <c r="B1047756" t="s">
        <v>619</v>
      </c>
      <c r="C1047756" t="s">
        <v>1772</v>
      </c>
      <c r="D1047756" t="s">
        <v>1773</v>
      </c>
      <c r="E1047756" t="s">
        <v>1776</v>
      </c>
      <c r="H1047756" t="s">
        <v>1777</v>
      </c>
      <c r="J1047756" t="s">
        <v>111</v>
      </c>
      <c r="K1047756" t="s">
        <v>593</v>
      </c>
    </row>
    <row r="1047757" spans="1:22">
      <c r="A1047757" t="s">
        <v>618</v>
      </c>
      <c r="B1047757" t="s">
        <v>619</v>
      </c>
      <c r="C1047757" t="s">
        <v>1778</v>
      </c>
      <c r="D1047757" t="s">
        <v>1779</v>
      </c>
      <c r="E1047757" t="s">
        <v>1780</v>
      </c>
      <c r="H1047757" t="s">
        <v>1781</v>
      </c>
      <c r="J1047757" t="s">
        <v>111</v>
      </c>
      <c r="K1047757" t="s">
        <v>587</v>
      </c>
    </row>
    <row r="1047758" spans="1:22">
      <c r="A1047758" t="s">
        <v>699</v>
      </c>
      <c r="B1047758" t="s">
        <v>700</v>
      </c>
      <c r="C1047758" t="s">
        <v>1782</v>
      </c>
      <c r="D1047758" t="s">
        <v>1783</v>
      </c>
      <c r="E1047758" t="s">
        <v>1784</v>
      </c>
      <c r="H1047758" t="s">
        <v>1284</v>
      </c>
      <c r="J1047758" t="s">
        <v>111</v>
      </c>
      <c r="K1047758" t="s">
        <v>587</v>
      </c>
    </row>
    <row r="1047759" spans="1:22">
      <c r="A1047759" t="s">
        <v>699</v>
      </c>
      <c r="B1047759" t="s">
        <v>700</v>
      </c>
      <c r="C1047759" t="s">
        <v>1782</v>
      </c>
      <c r="D1047759" t="s">
        <v>1783</v>
      </c>
      <c r="E1047759" t="s">
        <v>1785</v>
      </c>
      <c r="H1047759" t="s">
        <v>1786</v>
      </c>
      <c r="J1047759" t="s">
        <v>111</v>
      </c>
      <c r="K1047759" t="s">
        <v>593</v>
      </c>
    </row>
    <row r="1047760" spans="1:22">
      <c r="A1047760" t="s">
        <v>699</v>
      </c>
      <c r="B1047760" t="s">
        <v>700</v>
      </c>
      <c r="C1047760" t="s">
        <v>1782</v>
      </c>
      <c r="D1047760" t="s">
        <v>1783</v>
      </c>
      <c r="E1047760" t="s">
        <v>1787</v>
      </c>
      <c r="H1047760" t="s">
        <v>1788</v>
      </c>
      <c r="J1047760" t="s">
        <v>111</v>
      </c>
      <c r="K1047760" t="s">
        <v>593</v>
      </c>
    </row>
    <row r="1047761" spans="1:11">
      <c r="A1047761" t="s">
        <v>699</v>
      </c>
      <c r="B1047761" t="s">
        <v>700</v>
      </c>
      <c r="C1047761" t="s">
        <v>1782</v>
      </c>
      <c r="D1047761" t="s">
        <v>1783</v>
      </c>
      <c r="E1047761" t="s">
        <v>1789</v>
      </c>
      <c r="H1047761" t="s">
        <v>1790</v>
      </c>
      <c r="J1047761" t="s">
        <v>111</v>
      </c>
      <c r="K1047761" t="s">
        <v>593</v>
      </c>
    </row>
    <row r="1047762" spans="1:11">
      <c r="A1047762" t="s">
        <v>699</v>
      </c>
      <c r="B1047762" t="s">
        <v>700</v>
      </c>
      <c r="C1047762" t="s">
        <v>1782</v>
      </c>
      <c r="D1047762" t="s">
        <v>1783</v>
      </c>
      <c r="E1047762" t="s">
        <v>1791</v>
      </c>
      <c r="H1047762" t="s">
        <v>1792</v>
      </c>
      <c r="J1047762" t="s">
        <v>111</v>
      </c>
      <c r="K1047762" t="s">
        <v>593</v>
      </c>
    </row>
    <row r="1047763" spans="1:11">
      <c r="A1047763" t="s">
        <v>699</v>
      </c>
      <c r="B1047763" t="s">
        <v>700</v>
      </c>
      <c r="C1047763" t="s">
        <v>1782</v>
      </c>
      <c r="D1047763" t="s">
        <v>1783</v>
      </c>
      <c r="E1047763" t="s">
        <v>1793</v>
      </c>
      <c r="H1047763" t="s">
        <v>1794</v>
      </c>
      <c r="J1047763" t="s">
        <v>111</v>
      </c>
      <c r="K1047763" t="s">
        <v>593</v>
      </c>
    </row>
    <row r="1047764" spans="1:11">
      <c r="A1047764" t="s">
        <v>699</v>
      </c>
      <c r="B1047764" t="s">
        <v>700</v>
      </c>
      <c r="C1047764" t="s">
        <v>1782</v>
      </c>
      <c r="D1047764" t="s">
        <v>1783</v>
      </c>
      <c r="E1047764" t="s">
        <v>1795</v>
      </c>
      <c r="H1047764" t="s">
        <v>1796</v>
      </c>
      <c r="J1047764" t="s">
        <v>111</v>
      </c>
      <c r="K1047764" t="s">
        <v>593</v>
      </c>
    </row>
    <row r="1047765" spans="1:11">
      <c r="A1047765" t="s">
        <v>699</v>
      </c>
      <c r="B1047765" t="s">
        <v>700</v>
      </c>
      <c r="C1047765" t="s">
        <v>1797</v>
      </c>
      <c r="D1047765" t="s">
        <v>1798</v>
      </c>
      <c r="E1047765" t="s">
        <v>1799</v>
      </c>
      <c r="H1047765" t="s">
        <v>1800</v>
      </c>
      <c r="J1047765" t="s">
        <v>111</v>
      </c>
      <c r="K1047765" t="s">
        <v>587</v>
      </c>
    </row>
    <row r="1047766" spans="1:11">
      <c r="A1047766" t="s">
        <v>699</v>
      </c>
      <c r="B1047766" t="s">
        <v>700</v>
      </c>
      <c r="C1047766" t="s">
        <v>1797</v>
      </c>
      <c r="D1047766" t="s">
        <v>1798</v>
      </c>
      <c r="E1047766" t="s">
        <v>1801</v>
      </c>
      <c r="H1047766" t="s">
        <v>1802</v>
      </c>
      <c r="J1047766" t="s">
        <v>111</v>
      </c>
      <c r="K1047766" t="s">
        <v>593</v>
      </c>
    </row>
    <row r="1047767" spans="1:11">
      <c r="A1047767" t="s">
        <v>699</v>
      </c>
      <c r="B1047767" t="s">
        <v>700</v>
      </c>
      <c r="C1047767" t="s">
        <v>1797</v>
      </c>
      <c r="D1047767" t="s">
        <v>1798</v>
      </c>
      <c r="E1047767" t="s">
        <v>1803</v>
      </c>
      <c r="H1047767" t="s">
        <v>1804</v>
      </c>
      <c r="J1047767" t="s">
        <v>111</v>
      </c>
      <c r="K1047767" t="s">
        <v>593</v>
      </c>
    </row>
    <row r="1047768" spans="1:11">
      <c r="A1047768" t="s">
        <v>699</v>
      </c>
      <c r="B1047768" t="s">
        <v>700</v>
      </c>
      <c r="C1047768" t="s">
        <v>1805</v>
      </c>
      <c r="D1047768" t="s">
        <v>1806</v>
      </c>
      <c r="E1047768" t="s">
        <v>1807</v>
      </c>
      <c r="H1047768" t="s">
        <v>1808</v>
      </c>
      <c r="J1047768" t="s">
        <v>111</v>
      </c>
      <c r="K1047768" t="s">
        <v>587</v>
      </c>
    </row>
    <row r="1047769" spans="1:11">
      <c r="A1047769" t="s">
        <v>699</v>
      </c>
      <c r="B1047769" t="s">
        <v>700</v>
      </c>
      <c r="C1047769" t="s">
        <v>1805</v>
      </c>
      <c r="D1047769" t="s">
        <v>1806</v>
      </c>
      <c r="E1047769" t="s">
        <v>1809</v>
      </c>
      <c r="H1047769" t="s">
        <v>1810</v>
      </c>
      <c r="J1047769" t="s">
        <v>111</v>
      </c>
      <c r="K1047769" t="s">
        <v>593</v>
      </c>
    </row>
    <row r="1047770" spans="1:11">
      <c r="A1047770" t="s">
        <v>699</v>
      </c>
      <c r="B1047770" t="s">
        <v>700</v>
      </c>
      <c r="C1047770" t="s">
        <v>1805</v>
      </c>
      <c r="D1047770" t="s">
        <v>1806</v>
      </c>
      <c r="E1047770" t="s">
        <v>1811</v>
      </c>
      <c r="H1047770" t="s">
        <v>1812</v>
      </c>
      <c r="J1047770" t="s">
        <v>111</v>
      </c>
      <c r="K1047770" t="s">
        <v>593</v>
      </c>
    </row>
    <row r="1047771" spans="1:11">
      <c r="A1047771" t="s">
        <v>699</v>
      </c>
      <c r="B1047771" t="s">
        <v>700</v>
      </c>
      <c r="C1047771" t="s">
        <v>1813</v>
      </c>
      <c r="D1047771" t="s">
        <v>1814</v>
      </c>
      <c r="E1047771" t="s">
        <v>1815</v>
      </c>
      <c r="H1047771" t="s">
        <v>1816</v>
      </c>
      <c r="J1047771" t="s">
        <v>111</v>
      </c>
      <c r="K1047771" t="s">
        <v>587</v>
      </c>
    </row>
    <row r="1047772" spans="1:11">
      <c r="A1047772" t="s">
        <v>699</v>
      </c>
      <c r="B1047772" t="s">
        <v>700</v>
      </c>
      <c r="C1047772" t="s">
        <v>1813</v>
      </c>
      <c r="D1047772" t="s">
        <v>1814</v>
      </c>
      <c r="E1047772" t="s">
        <v>1817</v>
      </c>
      <c r="H1047772" t="s">
        <v>1818</v>
      </c>
      <c r="J1047772" t="s">
        <v>111</v>
      </c>
      <c r="K1047772" t="s">
        <v>593</v>
      </c>
    </row>
    <row r="1047773" spans="1:11">
      <c r="A1047773" t="s">
        <v>580</v>
      </c>
      <c r="B1047773" t="s">
        <v>581</v>
      </c>
      <c r="C1047773" t="s">
        <v>1819</v>
      </c>
      <c r="D1047773" t="s">
        <v>1820</v>
      </c>
      <c r="E1047773" t="s">
        <v>1821</v>
      </c>
      <c r="H1047773" t="s">
        <v>1822</v>
      </c>
      <c r="J1047773" t="s">
        <v>111</v>
      </c>
      <c r="K1047773" t="s">
        <v>593</v>
      </c>
    </row>
    <row r="1047774" spans="1:11">
      <c r="A1047774" t="s">
        <v>580</v>
      </c>
      <c r="B1047774" t="s">
        <v>581</v>
      </c>
      <c r="C1047774" t="s">
        <v>1819</v>
      </c>
      <c r="D1047774" t="s">
        <v>1820</v>
      </c>
      <c r="E1047774" t="s">
        <v>1823</v>
      </c>
      <c r="H1047774" t="s">
        <v>1284</v>
      </c>
      <c r="J1047774" t="s">
        <v>111</v>
      </c>
      <c r="K1047774" t="s">
        <v>587</v>
      </c>
    </row>
    <row r="1047775" spans="1:11">
      <c r="A1047775" t="s">
        <v>580</v>
      </c>
      <c r="B1047775" t="s">
        <v>581</v>
      </c>
      <c r="C1047775" t="s">
        <v>1819</v>
      </c>
      <c r="D1047775" t="s">
        <v>1820</v>
      </c>
      <c r="E1047775" t="s">
        <v>1824</v>
      </c>
      <c r="H1047775" t="s">
        <v>1825</v>
      </c>
      <c r="J1047775" t="s">
        <v>111</v>
      </c>
      <c r="K1047775" t="s">
        <v>593</v>
      </c>
    </row>
    <row r="1047776" spans="1:11">
      <c r="A1047776" t="s">
        <v>580</v>
      </c>
      <c r="B1047776" t="s">
        <v>581</v>
      </c>
      <c r="C1047776" t="s">
        <v>1819</v>
      </c>
      <c r="D1047776" t="s">
        <v>1820</v>
      </c>
      <c r="E1047776" t="s">
        <v>1826</v>
      </c>
      <c r="H1047776" t="s">
        <v>1827</v>
      </c>
      <c r="J1047776" t="s">
        <v>111</v>
      </c>
      <c r="K1047776" t="s">
        <v>593</v>
      </c>
    </row>
    <row r="1047777" spans="1:11">
      <c r="A1047777" t="s">
        <v>580</v>
      </c>
      <c r="B1047777" t="s">
        <v>581</v>
      </c>
      <c r="C1047777" t="s">
        <v>1819</v>
      </c>
      <c r="D1047777" t="s">
        <v>1820</v>
      </c>
      <c r="E1047777" t="s">
        <v>1828</v>
      </c>
      <c r="H1047777" t="s">
        <v>1829</v>
      </c>
      <c r="J1047777" t="s">
        <v>111</v>
      </c>
      <c r="K1047777" t="s">
        <v>593</v>
      </c>
    </row>
    <row r="1047778" spans="1:11">
      <c r="A1047778" t="s">
        <v>580</v>
      </c>
      <c r="B1047778" t="s">
        <v>581</v>
      </c>
      <c r="C1047778" t="s">
        <v>1819</v>
      </c>
      <c r="D1047778" t="s">
        <v>1820</v>
      </c>
      <c r="E1047778" t="s">
        <v>1830</v>
      </c>
      <c r="H1047778" t="s">
        <v>1831</v>
      </c>
      <c r="J1047778" t="s">
        <v>111</v>
      </c>
      <c r="K1047778" t="s">
        <v>593</v>
      </c>
    </row>
    <row r="1047779" spans="1:11">
      <c r="A1047779" t="s">
        <v>580</v>
      </c>
      <c r="B1047779" t="s">
        <v>581</v>
      </c>
      <c r="C1047779" t="s">
        <v>1819</v>
      </c>
      <c r="D1047779" t="s">
        <v>1820</v>
      </c>
      <c r="E1047779" t="s">
        <v>1832</v>
      </c>
      <c r="H1047779" t="s">
        <v>1833</v>
      </c>
      <c r="J1047779" t="s">
        <v>111</v>
      </c>
      <c r="K1047779" t="s">
        <v>593</v>
      </c>
    </row>
    <row r="1047780" spans="1:11">
      <c r="A1047780" t="s">
        <v>580</v>
      </c>
      <c r="B1047780" t="s">
        <v>581</v>
      </c>
      <c r="C1047780" t="s">
        <v>1819</v>
      </c>
      <c r="D1047780" t="s">
        <v>1820</v>
      </c>
      <c r="E1047780" t="s">
        <v>1834</v>
      </c>
      <c r="H1047780" t="s">
        <v>1835</v>
      </c>
      <c r="J1047780" t="s">
        <v>111</v>
      </c>
      <c r="K1047780" t="s">
        <v>593</v>
      </c>
    </row>
    <row r="1047781" spans="1:11">
      <c r="A1047781" t="s">
        <v>580</v>
      </c>
      <c r="B1047781" t="s">
        <v>581</v>
      </c>
      <c r="C1047781" t="s">
        <v>1819</v>
      </c>
      <c r="D1047781" t="s">
        <v>1820</v>
      </c>
      <c r="E1047781" t="s">
        <v>1836</v>
      </c>
      <c r="H1047781" t="s">
        <v>1837</v>
      </c>
      <c r="J1047781" t="s">
        <v>111</v>
      </c>
      <c r="K1047781" t="s">
        <v>593</v>
      </c>
    </row>
    <row r="1047782" spans="1:11">
      <c r="A1047782" t="s">
        <v>580</v>
      </c>
      <c r="B1047782" t="s">
        <v>581</v>
      </c>
      <c r="C1047782" t="s">
        <v>1819</v>
      </c>
      <c r="D1047782" t="s">
        <v>1820</v>
      </c>
      <c r="E1047782" t="s">
        <v>1838</v>
      </c>
      <c r="H1047782" t="s">
        <v>1839</v>
      </c>
      <c r="J1047782" t="s">
        <v>111</v>
      </c>
      <c r="K1047782" t="s">
        <v>593</v>
      </c>
    </row>
    <row r="1047783" spans="1:11">
      <c r="A1047783" t="s">
        <v>580</v>
      </c>
      <c r="B1047783" t="s">
        <v>581</v>
      </c>
      <c r="C1047783" t="s">
        <v>1819</v>
      </c>
      <c r="D1047783" t="s">
        <v>1820</v>
      </c>
      <c r="E1047783" t="s">
        <v>1840</v>
      </c>
      <c r="H1047783" t="s">
        <v>1841</v>
      </c>
      <c r="J1047783" t="s">
        <v>111</v>
      </c>
      <c r="K1047783" t="s">
        <v>593</v>
      </c>
    </row>
    <row r="1047784" spans="1:11">
      <c r="A1047784" t="s">
        <v>580</v>
      </c>
      <c r="B1047784" t="s">
        <v>581</v>
      </c>
      <c r="C1047784" t="s">
        <v>1842</v>
      </c>
      <c r="D1047784" t="s">
        <v>1843</v>
      </c>
      <c r="E1047784" t="s">
        <v>1844</v>
      </c>
      <c r="H1047784" t="s">
        <v>1845</v>
      </c>
      <c r="J1047784" t="s">
        <v>111</v>
      </c>
      <c r="K1047784" t="s">
        <v>587</v>
      </c>
    </row>
    <row r="1047785" spans="1:11">
      <c r="A1047785" t="s">
        <v>580</v>
      </c>
      <c r="B1047785" t="s">
        <v>581</v>
      </c>
      <c r="C1047785" t="s">
        <v>1842</v>
      </c>
      <c r="D1047785" t="s">
        <v>1843</v>
      </c>
      <c r="E1047785" t="s">
        <v>1846</v>
      </c>
      <c r="H1047785" t="s">
        <v>1847</v>
      </c>
      <c r="J1047785" t="s">
        <v>111</v>
      </c>
      <c r="K1047785" t="s">
        <v>593</v>
      </c>
    </row>
    <row r="1047786" spans="1:11">
      <c r="A1047786" t="s">
        <v>580</v>
      </c>
      <c r="B1047786" t="s">
        <v>581</v>
      </c>
      <c r="C1047786" t="s">
        <v>1842</v>
      </c>
      <c r="D1047786" t="s">
        <v>1843</v>
      </c>
      <c r="E1047786" t="s">
        <v>1848</v>
      </c>
      <c r="H1047786" t="s">
        <v>1849</v>
      </c>
      <c r="J1047786" t="s">
        <v>111</v>
      </c>
      <c r="K1047786" t="s">
        <v>593</v>
      </c>
    </row>
    <row r="1047787" spans="1:11">
      <c r="A1047787" t="s">
        <v>580</v>
      </c>
      <c r="B1047787" t="s">
        <v>581</v>
      </c>
      <c r="C1047787" t="s">
        <v>1842</v>
      </c>
      <c r="D1047787" t="s">
        <v>1843</v>
      </c>
      <c r="E1047787" t="s">
        <v>1850</v>
      </c>
      <c r="H1047787" t="s">
        <v>1851</v>
      </c>
      <c r="J1047787" t="s">
        <v>111</v>
      </c>
      <c r="K1047787" t="s">
        <v>593</v>
      </c>
    </row>
    <row r="1047788" spans="1:11">
      <c r="A1047788" t="s">
        <v>580</v>
      </c>
      <c r="B1047788" t="s">
        <v>581</v>
      </c>
      <c r="C1047788" t="s">
        <v>1842</v>
      </c>
      <c r="D1047788" t="s">
        <v>1843</v>
      </c>
      <c r="E1047788" t="s">
        <v>1852</v>
      </c>
      <c r="H1047788" t="s">
        <v>1853</v>
      </c>
      <c r="J1047788" t="s">
        <v>111</v>
      </c>
      <c r="K1047788" t="s">
        <v>593</v>
      </c>
    </row>
    <row r="1047789" spans="1:11">
      <c r="A1047789" t="s">
        <v>580</v>
      </c>
      <c r="B1047789" t="s">
        <v>581</v>
      </c>
      <c r="C1047789" t="s">
        <v>1854</v>
      </c>
      <c r="D1047789" t="s">
        <v>1855</v>
      </c>
      <c r="E1047789" t="s">
        <v>1856</v>
      </c>
      <c r="H1047789" t="s">
        <v>1038</v>
      </c>
      <c r="J1047789" t="s">
        <v>111</v>
      </c>
      <c r="K1047789" t="s">
        <v>587</v>
      </c>
    </row>
    <row r="1047790" spans="1:11">
      <c r="A1047790" t="s">
        <v>580</v>
      </c>
      <c r="B1047790" t="s">
        <v>581</v>
      </c>
      <c r="C1047790" t="s">
        <v>1854</v>
      </c>
      <c r="D1047790" t="s">
        <v>1855</v>
      </c>
      <c r="E1047790" t="s">
        <v>1857</v>
      </c>
      <c r="H1047790" t="s">
        <v>1858</v>
      </c>
      <c r="J1047790" t="s">
        <v>111</v>
      </c>
      <c r="K1047790" t="s">
        <v>593</v>
      </c>
    </row>
    <row r="1047791" spans="1:11">
      <c r="A1047791" t="s">
        <v>580</v>
      </c>
      <c r="B1047791" t="s">
        <v>581</v>
      </c>
      <c r="C1047791" t="s">
        <v>1854</v>
      </c>
      <c r="D1047791" t="s">
        <v>1855</v>
      </c>
      <c r="E1047791" t="s">
        <v>1859</v>
      </c>
      <c r="H1047791" t="s">
        <v>1860</v>
      </c>
      <c r="J1047791" t="s">
        <v>111</v>
      </c>
      <c r="K1047791" t="s">
        <v>593</v>
      </c>
    </row>
    <row r="1047792" spans="1:11">
      <c r="A1047792" t="s">
        <v>580</v>
      </c>
      <c r="B1047792" t="s">
        <v>581</v>
      </c>
      <c r="C1047792" t="s">
        <v>1854</v>
      </c>
      <c r="D1047792" t="s">
        <v>1855</v>
      </c>
      <c r="E1047792" t="s">
        <v>1861</v>
      </c>
      <c r="H1047792" t="s">
        <v>1862</v>
      </c>
      <c r="J1047792" t="s">
        <v>111</v>
      </c>
      <c r="K1047792" t="s">
        <v>593</v>
      </c>
    </row>
    <row r="1047793" spans="1:11">
      <c r="A1047793" t="s">
        <v>580</v>
      </c>
      <c r="B1047793" t="s">
        <v>581</v>
      </c>
      <c r="C1047793" t="s">
        <v>1854</v>
      </c>
      <c r="D1047793" t="s">
        <v>1855</v>
      </c>
      <c r="E1047793" t="s">
        <v>1863</v>
      </c>
      <c r="H1047793" t="s">
        <v>1864</v>
      </c>
      <c r="J1047793" t="s">
        <v>111</v>
      </c>
      <c r="K1047793" t="s">
        <v>593</v>
      </c>
    </row>
    <row r="1047794" spans="1:11">
      <c r="A1047794" t="s">
        <v>580</v>
      </c>
      <c r="B1047794" t="s">
        <v>581</v>
      </c>
      <c r="C1047794" t="s">
        <v>1854</v>
      </c>
      <c r="D1047794" t="s">
        <v>1855</v>
      </c>
      <c r="E1047794" t="s">
        <v>1865</v>
      </c>
      <c r="H1047794" t="s">
        <v>1866</v>
      </c>
      <c r="J1047794" t="s">
        <v>111</v>
      </c>
      <c r="K1047794" t="s">
        <v>593</v>
      </c>
    </row>
    <row r="1047795" spans="1:11">
      <c r="A1047795" t="s">
        <v>580</v>
      </c>
      <c r="B1047795" t="s">
        <v>581</v>
      </c>
      <c r="C1047795" t="s">
        <v>1854</v>
      </c>
      <c r="D1047795" t="s">
        <v>1855</v>
      </c>
      <c r="E1047795" t="s">
        <v>1867</v>
      </c>
      <c r="H1047795" t="s">
        <v>1868</v>
      </c>
      <c r="J1047795" t="s">
        <v>111</v>
      </c>
      <c r="K1047795" t="s">
        <v>593</v>
      </c>
    </row>
    <row r="1047796" spans="1:11">
      <c r="A1047796" t="s">
        <v>580</v>
      </c>
      <c r="B1047796" t="s">
        <v>581</v>
      </c>
      <c r="C1047796" t="s">
        <v>1854</v>
      </c>
      <c r="D1047796" t="s">
        <v>1855</v>
      </c>
      <c r="E1047796" t="s">
        <v>1869</v>
      </c>
      <c r="H1047796" t="s">
        <v>1870</v>
      </c>
      <c r="J1047796" t="s">
        <v>111</v>
      </c>
      <c r="K1047796" t="s">
        <v>593</v>
      </c>
    </row>
    <row r="1047797" spans="1:11">
      <c r="A1047797" t="s">
        <v>580</v>
      </c>
      <c r="B1047797" t="s">
        <v>581</v>
      </c>
      <c r="C1047797" t="s">
        <v>1854</v>
      </c>
      <c r="D1047797" t="s">
        <v>1855</v>
      </c>
      <c r="E1047797" t="s">
        <v>1871</v>
      </c>
      <c r="H1047797" t="s">
        <v>1872</v>
      </c>
      <c r="J1047797" t="s">
        <v>111</v>
      </c>
      <c r="K1047797" t="s">
        <v>593</v>
      </c>
    </row>
    <row r="1047798" spans="1:11">
      <c r="A1047798" t="s">
        <v>580</v>
      </c>
      <c r="B1047798" t="s">
        <v>581</v>
      </c>
      <c r="C1047798" t="s">
        <v>1854</v>
      </c>
      <c r="D1047798" t="s">
        <v>1855</v>
      </c>
      <c r="E1047798" t="s">
        <v>1873</v>
      </c>
      <c r="H1047798" t="s">
        <v>1874</v>
      </c>
      <c r="J1047798" t="s">
        <v>111</v>
      </c>
      <c r="K1047798" t="s">
        <v>593</v>
      </c>
    </row>
    <row r="1047799" spans="1:11">
      <c r="A1047799" t="s">
        <v>580</v>
      </c>
      <c r="B1047799" t="s">
        <v>581</v>
      </c>
      <c r="C1047799" t="s">
        <v>1854</v>
      </c>
      <c r="D1047799" t="s">
        <v>1855</v>
      </c>
      <c r="E1047799" t="s">
        <v>1875</v>
      </c>
      <c r="H1047799" t="s">
        <v>1876</v>
      </c>
      <c r="J1047799" t="s">
        <v>111</v>
      </c>
      <c r="K1047799" t="s">
        <v>593</v>
      </c>
    </row>
    <row r="1047800" spans="1:11">
      <c r="A1047800" t="s">
        <v>580</v>
      </c>
      <c r="B1047800" t="s">
        <v>581</v>
      </c>
      <c r="C1047800" t="s">
        <v>1877</v>
      </c>
      <c r="D1047800" t="s">
        <v>1878</v>
      </c>
      <c r="E1047800" t="s">
        <v>1879</v>
      </c>
      <c r="H1047800" t="s">
        <v>1721</v>
      </c>
      <c r="J1047800" t="s">
        <v>111</v>
      </c>
      <c r="K1047800" t="s">
        <v>587</v>
      </c>
    </row>
    <row r="1047801" spans="1:11">
      <c r="A1047801" t="s">
        <v>580</v>
      </c>
      <c r="B1047801" t="s">
        <v>581</v>
      </c>
      <c r="C1047801" t="s">
        <v>1877</v>
      </c>
      <c r="D1047801" t="s">
        <v>1878</v>
      </c>
      <c r="E1047801" t="s">
        <v>1880</v>
      </c>
      <c r="H1047801" t="s">
        <v>1881</v>
      </c>
      <c r="J1047801" t="s">
        <v>111</v>
      </c>
      <c r="K1047801" t="s">
        <v>593</v>
      </c>
    </row>
    <row r="1047802" spans="1:11">
      <c r="A1047802" t="s">
        <v>580</v>
      </c>
      <c r="B1047802" t="s">
        <v>581</v>
      </c>
      <c r="C1047802" t="s">
        <v>1877</v>
      </c>
      <c r="D1047802" t="s">
        <v>1878</v>
      </c>
      <c r="E1047802" t="s">
        <v>1882</v>
      </c>
      <c r="H1047802" t="s">
        <v>1883</v>
      </c>
      <c r="J1047802" t="s">
        <v>111</v>
      </c>
      <c r="K1047802" t="s">
        <v>593</v>
      </c>
    </row>
    <row r="1047803" spans="1:11">
      <c r="A1047803" t="s">
        <v>580</v>
      </c>
      <c r="B1047803" t="s">
        <v>581</v>
      </c>
      <c r="C1047803" t="s">
        <v>1877</v>
      </c>
      <c r="D1047803" t="s">
        <v>1878</v>
      </c>
      <c r="E1047803" t="s">
        <v>1884</v>
      </c>
      <c r="H1047803" t="s">
        <v>1885</v>
      </c>
      <c r="J1047803" t="s">
        <v>111</v>
      </c>
      <c r="K1047803" t="s">
        <v>593</v>
      </c>
    </row>
    <row r="1047804" spans="1:11">
      <c r="A1047804" t="s">
        <v>580</v>
      </c>
      <c r="B1047804" t="s">
        <v>581</v>
      </c>
      <c r="C1047804" t="s">
        <v>1877</v>
      </c>
      <c r="D1047804" t="s">
        <v>1878</v>
      </c>
      <c r="E1047804" t="s">
        <v>1886</v>
      </c>
      <c r="H1047804" t="s">
        <v>1887</v>
      </c>
      <c r="J1047804" t="s">
        <v>111</v>
      </c>
      <c r="K1047804" t="s">
        <v>593</v>
      </c>
    </row>
    <row r="1047805" spans="1:11">
      <c r="A1047805" t="s">
        <v>580</v>
      </c>
      <c r="B1047805" t="s">
        <v>581</v>
      </c>
      <c r="C1047805" t="s">
        <v>1877</v>
      </c>
      <c r="D1047805" t="s">
        <v>1878</v>
      </c>
      <c r="E1047805" t="s">
        <v>1888</v>
      </c>
      <c r="H1047805" t="s">
        <v>1889</v>
      </c>
      <c r="J1047805" t="s">
        <v>111</v>
      </c>
      <c r="K1047805" t="s">
        <v>593</v>
      </c>
    </row>
    <row r="1047806" spans="1:11">
      <c r="A1047806" t="s">
        <v>580</v>
      </c>
      <c r="B1047806" t="s">
        <v>581</v>
      </c>
      <c r="C1047806" t="s">
        <v>1877</v>
      </c>
      <c r="D1047806" t="s">
        <v>1878</v>
      </c>
      <c r="E1047806" t="s">
        <v>1890</v>
      </c>
      <c r="H1047806" t="s">
        <v>1891</v>
      </c>
      <c r="J1047806" t="s">
        <v>111</v>
      </c>
      <c r="K1047806" t="s">
        <v>593</v>
      </c>
    </row>
    <row r="1047807" spans="1:11">
      <c r="A1047807" t="s">
        <v>580</v>
      </c>
      <c r="B1047807" t="s">
        <v>581</v>
      </c>
      <c r="C1047807" t="s">
        <v>1892</v>
      </c>
      <c r="D1047807" t="s">
        <v>1893</v>
      </c>
      <c r="E1047807" t="s">
        <v>1894</v>
      </c>
      <c r="H1047807" t="s">
        <v>1895</v>
      </c>
      <c r="J1047807" t="s">
        <v>111</v>
      </c>
      <c r="K1047807" t="s">
        <v>587</v>
      </c>
    </row>
    <row r="1047808" spans="1:11">
      <c r="A1047808" t="s">
        <v>618</v>
      </c>
      <c r="B1047808" t="s">
        <v>619</v>
      </c>
      <c r="C1047808" t="s">
        <v>620</v>
      </c>
      <c r="D1047808" t="s">
        <v>621</v>
      </c>
      <c r="E1047808" t="s">
        <v>1896</v>
      </c>
      <c r="H1047808" t="s">
        <v>1897</v>
      </c>
      <c r="J1047808" t="s">
        <v>111</v>
      </c>
      <c r="K1047808" t="s">
        <v>587</v>
      </c>
    </row>
    <row r="1047809" spans="1:11">
      <c r="A1047809" t="s">
        <v>618</v>
      </c>
      <c r="B1047809" t="s">
        <v>619</v>
      </c>
      <c r="C1047809" t="s">
        <v>620</v>
      </c>
      <c r="D1047809" t="s">
        <v>621</v>
      </c>
      <c r="E1047809" t="s">
        <v>1898</v>
      </c>
      <c r="H1047809" t="s">
        <v>1899</v>
      </c>
      <c r="J1047809" t="s">
        <v>111</v>
      </c>
      <c r="K1047809" t="s">
        <v>593</v>
      </c>
    </row>
    <row r="1047810" spans="1:11">
      <c r="A1047810" t="s">
        <v>618</v>
      </c>
      <c r="B1047810" t="s">
        <v>619</v>
      </c>
      <c r="C1047810" t="s">
        <v>620</v>
      </c>
      <c r="D1047810" t="s">
        <v>621</v>
      </c>
      <c r="E1047810" t="s">
        <v>1900</v>
      </c>
      <c r="H1047810" t="s">
        <v>1901</v>
      </c>
      <c r="J1047810" t="s">
        <v>111</v>
      </c>
      <c r="K1047810" t="s">
        <v>593</v>
      </c>
    </row>
    <row r="1047811" spans="1:11">
      <c r="A1047811" t="s">
        <v>618</v>
      </c>
      <c r="B1047811" t="s">
        <v>619</v>
      </c>
      <c r="C1047811" t="s">
        <v>1902</v>
      </c>
      <c r="D1047811" t="s">
        <v>1903</v>
      </c>
      <c r="E1047811" t="s">
        <v>1904</v>
      </c>
      <c r="H1047811" t="s">
        <v>1905</v>
      </c>
      <c r="J1047811" t="s">
        <v>111</v>
      </c>
      <c r="K1047811" t="s">
        <v>587</v>
      </c>
    </row>
    <row r="1047812" spans="1:11">
      <c r="A1047812" t="s">
        <v>618</v>
      </c>
      <c r="B1047812" t="s">
        <v>619</v>
      </c>
      <c r="C1047812" t="s">
        <v>1902</v>
      </c>
      <c r="D1047812" t="s">
        <v>1903</v>
      </c>
      <c r="E1047812" t="s">
        <v>1906</v>
      </c>
      <c r="H1047812" t="s">
        <v>1907</v>
      </c>
      <c r="J1047812" t="s">
        <v>111</v>
      </c>
      <c r="K1047812" t="s">
        <v>593</v>
      </c>
    </row>
    <row r="1047813" spans="1:11">
      <c r="A1047813" t="s">
        <v>618</v>
      </c>
      <c r="B1047813" t="s">
        <v>619</v>
      </c>
      <c r="C1047813" t="s">
        <v>1908</v>
      </c>
      <c r="D1047813" t="s">
        <v>1108</v>
      </c>
      <c r="E1047813" t="s">
        <v>1909</v>
      </c>
      <c r="H1047813" t="s">
        <v>1910</v>
      </c>
      <c r="J1047813" t="s">
        <v>111</v>
      </c>
      <c r="K1047813" t="s">
        <v>587</v>
      </c>
    </row>
    <row r="1047814" spans="1:11">
      <c r="A1047814" t="s">
        <v>618</v>
      </c>
      <c r="B1047814" t="s">
        <v>619</v>
      </c>
      <c r="C1047814" t="s">
        <v>1908</v>
      </c>
      <c r="D1047814" t="s">
        <v>1108</v>
      </c>
      <c r="E1047814" t="s">
        <v>1911</v>
      </c>
      <c r="H1047814" t="s">
        <v>1912</v>
      </c>
      <c r="J1047814" t="s">
        <v>111</v>
      </c>
      <c r="K1047814" t="s">
        <v>593</v>
      </c>
    </row>
    <row r="1047815" spans="1:11">
      <c r="A1047815" t="s">
        <v>618</v>
      </c>
      <c r="B1047815" t="s">
        <v>619</v>
      </c>
      <c r="C1047815" t="s">
        <v>1908</v>
      </c>
      <c r="D1047815" t="s">
        <v>1108</v>
      </c>
      <c r="E1047815" t="s">
        <v>1913</v>
      </c>
      <c r="H1047815" t="s">
        <v>1914</v>
      </c>
      <c r="J1047815" t="s">
        <v>111</v>
      </c>
      <c r="K1047815" t="s">
        <v>593</v>
      </c>
    </row>
    <row r="1047816" spans="1:11">
      <c r="A1047816" t="s">
        <v>618</v>
      </c>
      <c r="B1047816" t="s">
        <v>619</v>
      </c>
      <c r="C1047816" t="s">
        <v>1908</v>
      </c>
      <c r="D1047816" t="s">
        <v>1108</v>
      </c>
      <c r="E1047816" t="s">
        <v>1915</v>
      </c>
      <c r="H1047816" t="s">
        <v>1916</v>
      </c>
      <c r="J1047816" t="s">
        <v>111</v>
      </c>
      <c r="K1047816" t="s">
        <v>593</v>
      </c>
    </row>
    <row r="1047817" spans="1:11">
      <c r="A1047817" t="s">
        <v>618</v>
      </c>
      <c r="B1047817" t="s">
        <v>619</v>
      </c>
      <c r="C1047817" t="s">
        <v>1917</v>
      </c>
      <c r="D1047817" t="s">
        <v>1918</v>
      </c>
      <c r="E1047817" t="s">
        <v>1919</v>
      </c>
      <c r="H1047817" t="s">
        <v>1920</v>
      </c>
      <c r="J1047817" t="s">
        <v>111</v>
      </c>
      <c r="K1047817" t="s">
        <v>587</v>
      </c>
    </row>
    <row r="1047818" spans="1:11">
      <c r="A1047818" t="s">
        <v>618</v>
      </c>
      <c r="B1047818" t="s">
        <v>619</v>
      </c>
      <c r="C1047818" t="s">
        <v>1917</v>
      </c>
      <c r="D1047818" t="s">
        <v>1918</v>
      </c>
      <c r="E1047818" t="s">
        <v>1921</v>
      </c>
      <c r="H1047818" t="s">
        <v>1922</v>
      </c>
      <c r="J1047818" t="s">
        <v>111</v>
      </c>
      <c r="K1047818" t="s">
        <v>593</v>
      </c>
    </row>
    <row r="1047819" spans="1:11">
      <c r="A1047819" t="s">
        <v>618</v>
      </c>
      <c r="B1047819" t="s">
        <v>619</v>
      </c>
      <c r="C1047819" t="s">
        <v>1923</v>
      </c>
      <c r="D1047819" t="s">
        <v>1924</v>
      </c>
      <c r="E1047819" t="s">
        <v>1925</v>
      </c>
      <c r="H1047819" t="s">
        <v>1926</v>
      </c>
      <c r="J1047819" t="s">
        <v>111</v>
      </c>
      <c r="K1047819" t="s">
        <v>587</v>
      </c>
    </row>
    <row r="1047820" spans="1:11">
      <c r="A1047820" t="s">
        <v>618</v>
      </c>
      <c r="B1047820" t="s">
        <v>619</v>
      </c>
      <c r="C1047820" t="s">
        <v>1923</v>
      </c>
      <c r="D1047820" t="s">
        <v>1924</v>
      </c>
      <c r="E1047820" t="s">
        <v>1927</v>
      </c>
      <c r="H1047820" t="s">
        <v>1928</v>
      </c>
      <c r="J1047820" t="s">
        <v>111</v>
      </c>
      <c r="K1047820" t="s">
        <v>593</v>
      </c>
    </row>
    <row r="1047821" spans="1:11">
      <c r="A1047821" t="s">
        <v>618</v>
      </c>
      <c r="B1047821" t="s">
        <v>619</v>
      </c>
      <c r="C1047821" t="s">
        <v>1929</v>
      </c>
      <c r="D1047821" t="s">
        <v>1930</v>
      </c>
      <c r="E1047821" t="s">
        <v>1931</v>
      </c>
      <c r="H1047821" t="s">
        <v>1932</v>
      </c>
      <c r="J1047821" t="s">
        <v>111</v>
      </c>
      <c r="K1047821" t="s">
        <v>587</v>
      </c>
    </row>
    <row r="1047822" spans="1:11">
      <c r="A1047822" t="s">
        <v>618</v>
      </c>
      <c r="B1047822" t="s">
        <v>619</v>
      </c>
      <c r="C1047822" t="s">
        <v>1929</v>
      </c>
      <c r="D1047822" t="s">
        <v>1930</v>
      </c>
      <c r="E1047822" t="s">
        <v>1933</v>
      </c>
      <c r="H1047822" t="s">
        <v>1934</v>
      </c>
      <c r="J1047822" t="s">
        <v>111</v>
      </c>
      <c r="K1047822" t="s">
        <v>593</v>
      </c>
    </row>
    <row r="1047823" spans="1:11">
      <c r="A1047823" t="s">
        <v>618</v>
      </c>
      <c r="B1047823" t="s">
        <v>619</v>
      </c>
      <c r="C1047823" t="s">
        <v>1929</v>
      </c>
      <c r="D1047823" t="s">
        <v>1930</v>
      </c>
      <c r="E1047823" t="s">
        <v>1935</v>
      </c>
      <c r="H1047823" t="s">
        <v>1936</v>
      </c>
      <c r="J1047823" t="s">
        <v>111</v>
      </c>
      <c r="K1047823" t="s">
        <v>593</v>
      </c>
    </row>
    <row r="1047824" spans="1:11">
      <c r="A1047824" t="s">
        <v>618</v>
      </c>
      <c r="B1047824" t="s">
        <v>619</v>
      </c>
      <c r="C1047824" t="s">
        <v>1937</v>
      </c>
      <c r="D1047824" t="s">
        <v>1938</v>
      </c>
      <c r="E1047824" t="s">
        <v>1939</v>
      </c>
      <c r="H1047824" t="s">
        <v>1940</v>
      </c>
      <c r="J1047824" t="s">
        <v>111</v>
      </c>
      <c r="K1047824" t="s">
        <v>587</v>
      </c>
    </row>
    <row r="1047825" spans="1:11">
      <c r="A1047825" t="s">
        <v>618</v>
      </c>
      <c r="B1047825" t="s">
        <v>619</v>
      </c>
      <c r="C1047825" t="s">
        <v>1937</v>
      </c>
      <c r="D1047825" t="s">
        <v>1938</v>
      </c>
      <c r="E1047825" t="s">
        <v>1941</v>
      </c>
      <c r="H1047825" t="s">
        <v>1928</v>
      </c>
      <c r="J1047825" t="s">
        <v>111</v>
      </c>
      <c r="K1047825" t="s">
        <v>593</v>
      </c>
    </row>
    <row r="1047826" spans="1:11">
      <c r="A1047826" t="s">
        <v>618</v>
      </c>
      <c r="B1047826" t="s">
        <v>619</v>
      </c>
      <c r="C1047826" t="s">
        <v>1942</v>
      </c>
      <c r="D1047826" t="s">
        <v>1943</v>
      </c>
      <c r="E1047826" t="s">
        <v>1944</v>
      </c>
      <c r="H1047826" t="s">
        <v>1945</v>
      </c>
      <c r="J1047826" t="s">
        <v>111</v>
      </c>
      <c r="K1047826" t="s">
        <v>587</v>
      </c>
    </row>
    <row r="1047827" spans="1:11">
      <c r="A1047827" t="s">
        <v>618</v>
      </c>
      <c r="B1047827" t="s">
        <v>619</v>
      </c>
      <c r="C1047827" t="s">
        <v>1942</v>
      </c>
      <c r="D1047827" t="s">
        <v>1943</v>
      </c>
      <c r="E1047827" t="s">
        <v>1946</v>
      </c>
      <c r="H1047827" t="s">
        <v>1947</v>
      </c>
      <c r="J1047827" t="s">
        <v>111</v>
      </c>
      <c r="K1047827" t="s">
        <v>593</v>
      </c>
    </row>
    <row r="1047828" spans="1:11">
      <c r="A1047828" t="s">
        <v>618</v>
      </c>
      <c r="B1047828" t="s">
        <v>619</v>
      </c>
      <c r="C1047828" t="s">
        <v>1948</v>
      </c>
      <c r="D1047828" t="s">
        <v>1949</v>
      </c>
      <c r="E1047828" t="s">
        <v>1950</v>
      </c>
      <c r="H1047828" t="s">
        <v>1951</v>
      </c>
      <c r="J1047828" t="s">
        <v>111</v>
      </c>
      <c r="K1047828" t="s">
        <v>587</v>
      </c>
    </row>
    <row r="1047829" spans="1:11">
      <c r="A1047829" t="s">
        <v>618</v>
      </c>
      <c r="B1047829" t="s">
        <v>619</v>
      </c>
      <c r="C1047829" t="s">
        <v>1948</v>
      </c>
      <c r="D1047829" t="s">
        <v>1949</v>
      </c>
      <c r="E1047829" t="s">
        <v>1952</v>
      </c>
      <c r="H1047829" t="s">
        <v>1953</v>
      </c>
      <c r="J1047829" t="s">
        <v>111</v>
      </c>
      <c r="K1047829" t="s">
        <v>593</v>
      </c>
    </row>
    <row r="1047830" spans="1:11">
      <c r="A1047830" t="s">
        <v>618</v>
      </c>
      <c r="B1047830" t="s">
        <v>619</v>
      </c>
      <c r="C1047830" t="s">
        <v>1954</v>
      </c>
      <c r="D1047830" t="s">
        <v>1955</v>
      </c>
      <c r="E1047830" t="s">
        <v>1956</v>
      </c>
      <c r="H1047830" t="s">
        <v>1957</v>
      </c>
      <c r="J1047830" t="s">
        <v>111</v>
      </c>
      <c r="K1047830" t="s">
        <v>587</v>
      </c>
    </row>
    <row r="1047831" spans="1:11">
      <c r="A1047831" t="s">
        <v>618</v>
      </c>
      <c r="B1047831" t="s">
        <v>619</v>
      </c>
      <c r="C1047831" t="s">
        <v>1954</v>
      </c>
      <c r="D1047831" t="s">
        <v>1955</v>
      </c>
      <c r="E1047831" t="s">
        <v>1958</v>
      </c>
      <c r="H1047831" t="s">
        <v>1959</v>
      </c>
      <c r="J1047831" t="s">
        <v>111</v>
      </c>
      <c r="K1047831" t="s">
        <v>593</v>
      </c>
    </row>
    <row r="1047832" spans="1:11">
      <c r="A1047832" t="s">
        <v>618</v>
      </c>
      <c r="B1047832" t="s">
        <v>619</v>
      </c>
      <c r="C1047832" t="s">
        <v>1960</v>
      </c>
      <c r="D1047832" t="s">
        <v>1961</v>
      </c>
      <c r="E1047832" t="s">
        <v>1962</v>
      </c>
      <c r="H1047832" t="s">
        <v>1963</v>
      </c>
      <c r="J1047832" t="s">
        <v>111</v>
      </c>
      <c r="K1047832" t="s">
        <v>587</v>
      </c>
    </row>
    <row r="1047833" spans="1:11">
      <c r="A1047833" t="s">
        <v>618</v>
      </c>
      <c r="B1047833" t="s">
        <v>619</v>
      </c>
      <c r="C1047833" t="s">
        <v>1960</v>
      </c>
      <c r="D1047833" t="s">
        <v>1961</v>
      </c>
      <c r="E1047833" t="s">
        <v>1964</v>
      </c>
      <c r="H1047833" t="s">
        <v>1965</v>
      </c>
      <c r="J1047833" t="s">
        <v>111</v>
      </c>
      <c r="K1047833" t="s">
        <v>593</v>
      </c>
    </row>
    <row r="1047834" spans="1:11">
      <c r="A1047834" t="s">
        <v>618</v>
      </c>
      <c r="B1047834" t="s">
        <v>619</v>
      </c>
      <c r="C1047834" t="s">
        <v>1966</v>
      </c>
      <c r="D1047834" t="s">
        <v>1967</v>
      </c>
      <c r="E1047834" t="s">
        <v>1968</v>
      </c>
      <c r="H1047834" t="s">
        <v>1969</v>
      </c>
      <c r="J1047834" t="s">
        <v>111</v>
      </c>
      <c r="K1047834" t="s">
        <v>593</v>
      </c>
    </row>
    <row r="1047835" spans="1:11">
      <c r="A1047835" t="s">
        <v>618</v>
      </c>
      <c r="B1047835" t="s">
        <v>619</v>
      </c>
      <c r="C1047835" t="s">
        <v>1966</v>
      </c>
      <c r="D1047835" t="s">
        <v>1967</v>
      </c>
      <c r="E1047835" t="s">
        <v>1970</v>
      </c>
      <c r="H1047835" t="s">
        <v>1971</v>
      </c>
      <c r="J1047835" t="s">
        <v>111</v>
      </c>
      <c r="K1047835" t="s">
        <v>587</v>
      </c>
    </row>
    <row r="1047836" spans="1:11">
      <c r="A1047836" t="s">
        <v>618</v>
      </c>
      <c r="B1047836" t="s">
        <v>619</v>
      </c>
      <c r="C1047836" t="s">
        <v>1972</v>
      </c>
      <c r="D1047836" t="s">
        <v>1973</v>
      </c>
      <c r="E1047836" t="s">
        <v>1974</v>
      </c>
      <c r="H1047836" t="s">
        <v>1975</v>
      </c>
      <c r="J1047836" t="s">
        <v>111</v>
      </c>
      <c r="K1047836" t="s">
        <v>587</v>
      </c>
    </row>
    <row r="1047837" spans="1:11">
      <c r="A1047837" t="s">
        <v>618</v>
      </c>
      <c r="B1047837" t="s">
        <v>619</v>
      </c>
      <c r="C1047837" t="s">
        <v>1976</v>
      </c>
      <c r="D1047837" t="s">
        <v>1977</v>
      </c>
      <c r="E1047837" t="s">
        <v>1978</v>
      </c>
      <c r="H1047837" t="s">
        <v>1979</v>
      </c>
      <c r="J1047837" t="s">
        <v>111</v>
      </c>
      <c r="K1047837" t="s">
        <v>587</v>
      </c>
    </row>
    <row r="1047838" spans="1:11">
      <c r="A1047838" t="s">
        <v>618</v>
      </c>
      <c r="B1047838" t="s">
        <v>619</v>
      </c>
      <c r="C1047838" t="s">
        <v>1980</v>
      </c>
      <c r="D1047838" t="s">
        <v>1981</v>
      </c>
      <c r="E1047838" t="s">
        <v>1982</v>
      </c>
      <c r="H1047838" t="s">
        <v>1983</v>
      </c>
      <c r="J1047838" t="s">
        <v>111</v>
      </c>
      <c r="K1047838" t="s">
        <v>587</v>
      </c>
    </row>
    <row r="1047839" spans="1:11">
      <c r="A1047839" t="s">
        <v>618</v>
      </c>
      <c r="B1047839" t="s">
        <v>619</v>
      </c>
      <c r="C1047839" t="s">
        <v>1984</v>
      </c>
      <c r="D1047839" t="s">
        <v>1985</v>
      </c>
      <c r="E1047839" t="s">
        <v>1986</v>
      </c>
      <c r="H1047839" t="s">
        <v>1985</v>
      </c>
      <c r="J1047839" t="s">
        <v>111</v>
      </c>
      <c r="K1047839" t="s">
        <v>587</v>
      </c>
    </row>
    <row r="1047840" spans="1:11">
      <c r="A1047840" t="s">
        <v>618</v>
      </c>
      <c r="B1047840" t="s">
        <v>619</v>
      </c>
      <c r="C1047840" t="s">
        <v>1987</v>
      </c>
      <c r="D1047840" t="s">
        <v>1988</v>
      </c>
      <c r="E1047840" t="s">
        <v>1989</v>
      </c>
      <c r="H1047840" t="s">
        <v>1990</v>
      </c>
      <c r="J1047840" t="s">
        <v>111</v>
      </c>
      <c r="K1047840" t="s">
        <v>587</v>
      </c>
    </row>
    <row r="1047841" spans="1:11">
      <c r="A1047841" t="s">
        <v>618</v>
      </c>
      <c r="B1047841" t="s">
        <v>619</v>
      </c>
      <c r="C1047841" t="s">
        <v>1991</v>
      </c>
      <c r="D1047841" t="s">
        <v>1992</v>
      </c>
      <c r="E1047841" t="s">
        <v>1993</v>
      </c>
      <c r="H1047841" t="s">
        <v>1994</v>
      </c>
      <c r="J1047841" t="s">
        <v>111</v>
      </c>
      <c r="K1047841" t="s">
        <v>587</v>
      </c>
    </row>
    <row r="1047842" spans="1:11">
      <c r="A1047842" t="s">
        <v>618</v>
      </c>
      <c r="B1047842" t="s">
        <v>619</v>
      </c>
      <c r="C1047842" t="s">
        <v>1995</v>
      </c>
      <c r="D1047842" t="s">
        <v>1996</v>
      </c>
      <c r="E1047842" t="s">
        <v>1997</v>
      </c>
      <c r="H1047842" t="s">
        <v>1998</v>
      </c>
      <c r="J1047842" t="s">
        <v>111</v>
      </c>
      <c r="K1047842" t="s">
        <v>587</v>
      </c>
    </row>
    <row r="1047843" spans="1:11">
      <c r="A1047843" t="s">
        <v>618</v>
      </c>
      <c r="B1047843" t="s">
        <v>619</v>
      </c>
      <c r="C1047843" t="s">
        <v>1999</v>
      </c>
      <c r="D1047843" t="s">
        <v>2000</v>
      </c>
      <c r="E1047843" t="s">
        <v>2001</v>
      </c>
      <c r="H1047843" t="s">
        <v>2000</v>
      </c>
      <c r="J1047843" t="s">
        <v>111</v>
      </c>
      <c r="K1047843" t="s">
        <v>587</v>
      </c>
    </row>
    <row r="1047844" spans="1:11">
      <c r="A1047844" t="s">
        <v>618</v>
      </c>
      <c r="B1047844" t="s">
        <v>619</v>
      </c>
      <c r="C1047844" t="s">
        <v>2002</v>
      </c>
      <c r="D1047844" t="s">
        <v>1272</v>
      </c>
      <c r="E1047844" t="s">
        <v>2003</v>
      </c>
      <c r="H1047844" t="s">
        <v>2004</v>
      </c>
      <c r="J1047844" t="s">
        <v>111</v>
      </c>
      <c r="K1047844" t="s">
        <v>587</v>
      </c>
    </row>
    <row r="1047845" spans="1:11">
      <c r="A1047845" t="s">
        <v>618</v>
      </c>
      <c r="B1047845" t="s">
        <v>619</v>
      </c>
      <c r="C1047845" t="s">
        <v>2005</v>
      </c>
      <c r="D1047845" t="s">
        <v>1261</v>
      </c>
      <c r="E1047845" t="s">
        <v>2006</v>
      </c>
      <c r="H1047845" t="s">
        <v>2007</v>
      </c>
      <c r="J1047845" t="s">
        <v>111</v>
      </c>
      <c r="K1047845" t="s">
        <v>587</v>
      </c>
    </row>
    <row r="1047846" spans="1:11">
      <c r="A1047846" t="s">
        <v>618</v>
      </c>
      <c r="B1047846" t="s">
        <v>619</v>
      </c>
      <c r="C1047846" t="s">
        <v>2008</v>
      </c>
      <c r="D1047846" t="s">
        <v>1266</v>
      </c>
      <c r="E1047846" t="s">
        <v>2009</v>
      </c>
      <c r="H1047846" t="s">
        <v>1268</v>
      </c>
      <c r="J1047846" t="s">
        <v>111</v>
      </c>
      <c r="K1047846" t="s">
        <v>587</v>
      </c>
    </row>
    <row r="1047847" spans="1:11">
      <c r="A1047847" t="s">
        <v>618</v>
      </c>
      <c r="B1047847" t="s">
        <v>619</v>
      </c>
      <c r="C1047847" t="s">
        <v>2010</v>
      </c>
      <c r="D1047847" t="s">
        <v>958</v>
      </c>
      <c r="E1047847" t="s">
        <v>2011</v>
      </c>
      <c r="H1047847" t="s">
        <v>960</v>
      </c>
      <c r="J1047847" t="s">
        <v>111</v>
      </c>
      <c r="K1047847" t="s">
        <v>587</v>
      </c>
    </row>
    <row r="1047848" spans="1:11">
      <c r="A1047848" t="s">
        <v>618</v>
      </c>
      <c r="B1047848" t="s">
        <v>619</v>
      </c>
      <c r="C1047848" t="s">
        <v>2012</v>
      </c>
      <c r="D1047848" t="s">
        <v>2013</v>
      </c>
      <c r="E1047848" t="s">
        <v>2014</v>
      </c>
      <c r="H1047848" t="s">
        <v>2015</v>
      </c>
      <c r="J1047848" t="s">
        <v>111</v>
      </c>
      <c r="K1047848" t="s">
        <v>587</v>
      </c>
    </row>
    <row r="1047849" spans="1:11">
      <c r="A1047849" t="s">
        <v>618</v>
      </c>
      <c r="B1047849" t="s">
        <v>619</v>
      </c>
      <c r="C1047849" t="s">
        <v>2016</v>
      </c>
      <c r="D1047849" t="s">
        <v>2017</v>
      </c>
      <c r="E1047849" t="s">
        <v>2018</v>
      </c>
      <c r="H1047849" t="s">
        <v>2019</v>
      </c>
      <c r="J1047849" t="s">
        <v>111</v>
      </c>
      <c r="K1047849" t="s">
        <v>587</v>
      </c>
    </row>
    <row r="1047850" spans="1:11">
      <c r="A1047850" t="s">
        <v>618</v>
      </c>
      <c r="B1047850" t="s">
        <v>619</v>
      </c>
      <c r="C1047850" t="s">
        <v>2016</v>
      </c>
      <c r="D1047850" t="s">
        <v>2017</v>
      </c>
      <c r="E1047850" t="s">
        <v>2020</v>
      </c>
      <c r="H1047850" t="s">
        <v>2021</v>
      </c>
      <c r="J1047850" t="s">
        <v>111</v>
      </c>
      <c r="K1047850" t="s">
        <v>593</v>
      </c>
    </row>
    <row r="1047851" spans="1:11">
      <c r="A1047851" t="s">
        <v>618</v>
      </c>
      <c r="B1047851" t="s">
        <v>619</v>
      </c>
      <c r="C1047851" t="s">
        <v>2016</v>
      </c>
      <c r="D1047851" t="s">
        <v>2017</v>
      </c>
      <c r="E1047851" t="s">
        <v>2022</v>
      </c>
      <c r="H1047851" t="s">
        <v>2023</v>
      </c>
      <c r="J1047851" t="s">
        <v>111</v>
      </c>
      <c r="K1047851" t="s">
        <v>593</v>
      </c>
    </row>
    <row r="1047852" spans="1:11">
      <c r="A1047852" t="s">
        <v>618</v>
      </c>
      <c r="B1047852" t="s">
        <v>619</v>
      </c>
      <c r="C1047852" t="s">
        <v>620</v>
      </c>
      <c r="D1047852" t="s">
        <v>621</v>
      </c>
      <c r="E1047852" t="s">
        <v>2024</v>
      </c>
      <c r="H1047852" t="s">
        <v>2025</v>
      </c>
      <c r="J1047852" t="s">
        <v>111</v>
      </c>
      <c r="K1047852" t="s">
        <v>593</v>
      </c>
    </row>
    <row r="1047853" spans="1:11">
      <c r="A1047853" t="s">
        <v>618</v>
      </c>
      <c r="B1047853" t="s">
        <v>619</v>
      </c>
      <c r="C1047853" t="s">
        <v>620</v>
      </c>
      <c r="D1047853" t="s">
        <v>621</v>
      </c>
      <c r="E1047853" t="s">
        <v>2026</v>
      </c>
      <c r="H1047853" t="s">
        <v>2027</v>
      </c>
      <c r="J1047853" t="s">
        <v>111</v>
      </c>
      <c r="K1047853" t="s">
        <v>593</v>
      </c>
    </row>
    <row r="1047854" spans="1:11">
      <c r="A1047854" t="s">
        <v>609</v>
      </c>
      <c r="B1047854" t="s">
        <v>610</v>
      </c>
      <c r="C1047854" t="s">
        <v>683</v>
      </c>
      <c r="D1047854" t="s">
        <v>684</v>
      </c>
      <c r="E1047854" t="s">
        <v>2028</v>
      </c>
      <c r="H1047854" t="s">
        <v>2029</v>
      </c>
      <c r="J1047854" t="s">
        <v>111</v>
      </c>
      <c r="K1047854" t="s">
        <v>587</v>
      </c>
    </row>
    <row r="1047855" spans="1:11">
      <c r="A1047855" t="s">
        <v>580</v>
      </c>
      <c r="B1047855" t="s">
        <v>581</v>
      </c>
      <c r="C1047855" t="s">
        <v>2030</v>
      </c>
      <c r="D1047855" t="s">
        <v>2031</v>
      </c>
      <c r="E1047855" t="s">
        <v>2032</v>
      </c>
      <c r="H1047855" t="s">
        <v>2033</v>
      </c>
      <c r="J1047855" t="s">
        <v>111</v>
      </c>
      <c r="K1047855" t="s">
        <v>587</v>
      </c>
    </row>
    <row r="1047856" spans="1:11">
      <c r="A1047856" t="s">
        <v>580</v>
      </c>
      <c r="B1047856" t="s">
        <v>581</v>
      </c>
      <c r="C1047856" t="s">
        <v>2030</v>
      </c>
      <c r="D1047856" t="s">
        <v>2031</v>
      </c>
      <c r="E1047856" t="s">
        <v>2034</v>
      </c>
      <c r="H1047856" t="s">
        <v>2035</v>
      </c>
      <c r="J1047856" t="s">
        <v>111</v>
      </c>
      <c r="K1047856" t="s">
        <v>593</v>
      </c>
    </row>
    <row r="1047857" spans="1:11">
      <c r="A1047857" t="s">
        <v>580</v>
      </c>
      <c r="B1047857" t="s">
        <v>581</v>
      </c>
      <c r="C1047857" t="s">
        <v>2030</v>
      </c>
      <c r="D1047857" t="s">
        <v>2031</v>
      </c>
      <c r="E1047857" t="s">
        <v>2036</v>
      </c>
      <c r="H1047857" t="s">
        <v>2037</v>
      </c>
      <c r="J1047857" t="s">
        <v>111</v>
      </c>
      <c r="K1047857" t="s">
        <v>593</v>
      </c>
    </row>
    <row r="1047858" spans="1:11">
      <c r="A1047858" t="s">
        <v>580</v>
      </c>
      <c r="B1047858" t="s">
        <v>581</v>
      </c>
      <c r="C1047858" t="s">
        <v>2030</v>
      </c>
      <c r="D1047858" t="s">
        <v>2031</v>
      </c>
      <c r="E1047858" t="s">
        <v>2038</v>
      </c>
      <c r="H1047858" t="s">
        <v>911</v>
      </c>
      <c r="J1047858" t="s">
        <v>111</v>
      </c>
      <c r="K1047858" t="s">
        <v>593</v>
      </c>
    </row>
    <row r="1047859" spans="1:11">
      <c r="A1047859" t="s">
        <v>580</v>
      </c>
      <c r="B1047859" t="s">
        <v>581</v>
      </c>
      <c r="C1047859" t="s">
        <v>2030</v>
      </c>
      <c r="D1047859" t="s">
        <v>2031</v>
      </c>
      <c r="E1047859" t="s">
        <v>2039</v>
      </c>
      <c r="H1047859" t="s">
        <v>907</v>
      </c>
      <c r="J1047859" t="s">
        <v>111</v>
      </c>
      <c r="K1047859" t="s">
        <v>593</v>
      </c>
    </row>
    <row r="1047860" spans="1:11">
      <c r="A1047860" t="s">
        <v>580</v>
      </c>
      <c r="B1047860" t="s">
        <v>581</v>
      </c>
      <c r="C1047860" t="s">
        <v>2040</v>
      </c>
      <c r="D1047860" t="s">
        <v>2041</v>
      </c>
      <c r="E1047860" t="s">
        <v>2042</v>
      </c>
      <c r="H1047860" t="s">
        <v>2043</v>
      </c>
      <c r="J1047860" t="s">
        <v>111</v>
      </c>
      <c r="K1047860" t="s">
        <v>587</v>
      </c>
    </row>
    <row r="1047861" spans="1:11">
      <c r="A1047861" t="s">
        <v>580</v>
      </c>
      <c r="B1047861" t="s">
        <v>581</v>
      </c>
      <c r="C1047861" t="s">
        <v>2040</v>
      </c>
      <c r="D1047861" t="s">
        <v>2041</v>
      </c>
      <c r="E1047861" t="s">
        <v>2044</v>
      </c>
      <c r="H1047861" t="s">
        <v>2045</v>
      </c>
      <c r="J1047861" t="s">
        <v>111</v>
      </c>
      <c r="K1047861" t="s">
        <v>593</v>
      </c>
    </row>
    <row r="1047862" spans="1:11">
      <c r="A1047862" t="s">
        <v>618</v>
      </c>
      <c r="B1047862" t="s">
        <v>619</v>
      </c>
      <c r="C1047862" t="s">
        <v>2046</v>
      </c>
      <c r="D1047862" t="s">
        <v>2047</v>
      </c>
      <c r="E1047862" t="s">
        <v>2048</v>
      </c>
      <c r="H1047862" t="s">
        <v>2049</v>
      </c>
      <c r="J1047862" t="s">
        <v>111</v>
      </c>
      <c r="K1047862" t="s">
        <v>587</v>
      </c>
    </row>
    <row r="1047863" spans="1:11">
      <c r="A1047863" t="s">
        <v>618</v>
      </c>
      <c r="B1047863" t="s">
        <v>619</v>
      </c>
      <c r="C1047863" t="s">
        <v>2046</v>
      </c>
      <c r="D1047863" t="s">
        <v>2047</v>
      </c>
      <c r="E1047863" t="s">
        <v>2050</v>
      </c>
      <c r="H1047863" t="s">
        <v>2051</v>
      </c>
      <c r="J1047863" t="s">
        <v>111</v>
      </c>
      <c r="K1047863" t="s">
        <v>593</v>
      </c>
    </row>
    <row r="1047864" spans="1:11">
      <c r="A1047864" t="s">
        <v>618</v>
      </c>
      <c r="B1047864" t="s">
        <v>619</v>
      </c>
      <c r="C1047864" t="s">
        <v>2046</v>
      </c>
      <c r="D1047864" t="s">
        <v>2047</v>
      </c>
      <c r="E1047864" t="s">
        <v>2052</v>
      </c>
      <c r="H1047864" t="s">
        <v>2053</v>
      </c>
      <c r="J1047864" t="s">
        <v>111</v>
      </c>
      <c r="K1047864" t="s">
        <v>593</v>
      </c>
    </row>
    <row r="1047865" spans="1:11">
      <c r="A1047865" t="s">
        <v>618</v>
      </c>
      <c r="B1047865" t="s">
        <v>619</v>
      </c>
      <c r="C1047865" t="s">
        <v>2054</v>
      </c>
      <c r="D1047865" t="s">
        <v>2055</v>
      </c>
      <c r="E1047865" t="s">
        <v>2056</v>
      </c>
      <c r="H1047865" t="s">
        <v>2057</v>
      </c>
      <c r="J1047865" t="s">
        <v>111</v>
      </c>
      <c r="K1047865" t="s">
        <v>587</v>
      </c>
    </row>
    <row r="1047866" spans="1:11">
      <c r="A1047866" t="s">
        <v>618</v>
      </c>
      <c r="B1047866" t="s">
        <v>619</v>
      </c>
      <c r="C1047866" t="s">
        <v>2054</v>
      </c>
      <c r="D1047866" t="s">
        <v>2055</v>
      </c>
      <c r="E1047866" t="s">
        <v>2058</v>
      </c>
      <c r="H1047866" t="s">
        <v>2059</v>
      </c>
      <c r="J1047866" t="s">
        <v>111</v>
      </c>
      <c r="K1047866" t="s">
        <v>593</v>
      </c>
    </row>
    <row r="1047867" spans="1:11">
      <c r="A1047867" t="s">
        <v>618</v>
      </c>
      <c r="B1047867" t="s">
        <v>619</v>
      </c>
      <c r="C1047867" t="s">
        <v>2054</v>
      </c>
      <c r="D1047867" t="s">
        <v>2055</v>
      </c>
      <c r="E1047867" t="s">
        <v>2060</v>
      </c>
      <c r="H1047867" t="s">
        <v>2061</v>
      </c>
      <c r="J1047867" t="s">
        <v>111</v>
      </c>
      <c r="K1047867" t="s">
        <v>593</v>
      </c>
    </row>
    <row r="1047868" spans="1:11">
      <c r="A1047868" t="s">
        <v>618</v>
      </c>
      <c r="B1047868" t="s">
        <v>619</v>
      </c>
      <c r="C1047868" t="s">
        <v>2054</v>
      </c>
      <c r="D1047868" t="s">
        <v>2055</v>
      </c>
      <c r="E1047868" t="s">
        <v>2062</v>
      </c>
      <c r="H1047868" t="s">
        <v>2021</v>
      </c>
      <c r="J1047868" t="s">
        <v>111</v>
      </c>
      <c r="K1047868" t="s">
        <v>593</v>
      </c>
    </row>
    <row r="1047869" spans="1:11">
      <c r="A1047869" t="s">
        <v>618</v>
      </c>
      <c r="B1047869" t="s">
        <v>619</v>
      </c>
      <c r="C1047869" t="s">
        <v>2063</v>
      </c>
      <c r="D1047869" t="s">
        <v>2064</v>
      </c>
      <c r="E1047869" t="s">
        <v>2065</v>
      </c>
      <c r="H1047869" t="s">
        <v>2066</v>
      </c>
      <c r="J1047869" t="s">
        <v>111</v>
      </c>
      <c r="K1047869" t="s">
        <v>587</v>
      </c>
    </row>
    <row r="1047870" spans="1:11">
      <c r="A1047870" t="s">
        <v>618</v>
      </c>
      <c r="B1047870" t="s">
        <v>619</v>
      </c>
      <c r="C1047870" t="s">
        <v>2063</v>
      </c>
      <c r="D1047870" t="s">
        <v>2064</v>
      </c>
      <c r="E1047870" t="s">
        <v>2067</v>
      </c>
      <c r="H1047870" t="s">
        <v>2068</v>
      </c>
      <c r="J1047870" t="s">
        <v>111</v>
      </c>
      <c r="K1047870" t="s">
        <v>593</v>
      </c>
    </row>
    <row r="1047871" spans="1:11">
      <c r="A1047871" t="s">
        <v>618</v>
      </c>
      <c r="B1047871" t="s">
        <v>619</v>
      </c>
      <c r="C1047871" t="s">
        <v>2063</v>
      </c>
      <c r="D1047871" t="s">
        <v>2064</v>
      </c>
      <c r="E1047871" t="s">
        <v>2069</v>
      </c>
      <c r="H1047871" t="s">
        <v>2070</v>
      </c>
      <c r="J1047871" t="s">
        <v>111</v>
      </c>
      <c r="K1047871" t="s">
        <v>593</v>
      </c>
    </row>
    <row r="1047872" spans="1:11">
      <c r="A1047872" t="s">
        <v>618</v>
      </c>
      <c r="B1047872" t="s">
        <v>619</v>
      </c>
      <c r="C1047872" t="s">
        <v>2071</v>
      </c>
      <c r="D1047872" t="s">
        <v>2072</v>
      </c>
      <c r="E1047872" t="s">
        <v>2073</v>
      </c>
      <c r="H1047872" t="s">
        <v>2074</v>
      </c>
      <c r="J1047872" t="s">
        <v>111</v>
      </c>
      <c r="K1047872" t="s">
        <v>593</v>
      </c>
    </row>
    <row r="1047873" spans="1:11">
      <c r="A1047873" t="s">
        <v>618</v>
      </c>
      <c r="B1047873" t="s">
        <v>619</v>
      </c>
      <c r="C1047873" t="s">
        <v>2071</v>
      </c>
      <c r="D1047873" t="s">
        <v>2072</v>
      </c>
      <c r="E1047873" t="s">
        <v>2075</v>
      </c>
      <c r="H1047873" t="s">
        <v>2076</v>
      </c>
      <c r="J1047873" t="s">
        <v>111</v>
      </c>
      <c r="K1047873" t="s">
        <v>593</v>
      </c>
    </row>
    <row r="1047874" spans="1:11">
      <c r="A1047874" t="s">
        <v>618</v>
      </c>
      <c r="B1047874" t="s">
        <v>619</v>
      </c>
      <c r="C1047874" t="s">
        <v>2071</v>
      </c>
      <c r="D1047874" t="s">
        <v>2072</v>
      </c>
      <c r="E1047874" t="s">
        <v>2077</v>
      </c>
      <c r="H1047874" t="s">
        <v>2078</v>
      </c>
      <c r="J1047874" t="s">
        <v>111</v>
      </c>
      <c r="K1047874" t="s">
        <v>587</v>
      </c>
    </row>
    <row r="1047875" spans="1:11">
      <c r="A1047875" t="s">
        <v>618</v>
      </c>
      <c r="B1047875" t="s">
        <v>619</v>
      </c>
      <c r="C1047875" t="s">
        <v>2079</v>
      </c>
      <c r="D1047875" t="s">
        <v>2080</v>
      </c>
      <c r="E1047875" t="s">
        <v>2081</v>
      </c>
      <c r="H1047875" t="s">
        <v>2082</v>
      </c>
      <c r="J1047875" t="s">
        <v>111</v>
      </c>
      <c r="K1047875" t="s">
        <v>587</v>
      </c>
    </row>
    <row r="1047876" spans="1:11">
      <c r="A1047876" t="s">
        <v>618</v>
      </c>
      <c r="B1047876" t="s">
        <v>619</v>
      </c>
      <c r="C1047876" t="s">
        <v>2083</v>
      </c>
      <c r="D1047876" t="s">
        <v>2084</v>
      </c>
      <c r="E1047876" t="s">
        <v>2085</v>
      </c>
      <c r="H1047876" t="s">
        <v>2086</v>
      </c>
      <c r="J1047876" t="s">
        <v>111</v>
      </c>
      <c r="K1047876" t="s">
        <v>587</v>
      </c>
    </row>
    <row r="1047877" spans="1:11">
      <c r="A1047877" t="s">
        <v>618</v>
      </c>
      <c r="B1047877" t="s">
        <v>619</v>
      </c>
      <c r="C1047877" t="s">
        <v>2083</v>
      </c>
      <c r="D1047877" t="s">
        <v>2084</v>
      </c>
      <c r="E1047877" t="s">
        <v>2087</v>
      </c>
      <c r="H1047877" t="s">
        <v>1899</v>
      </c>
      <c r="J1047877" t="s">
        <v>111</v>
      </c>
      <c r="K1047877" t="s">
        <v>593</v>
      </c>
    </row>
    <row r="1047878" spans="1:11">
      <c r="A1047878" t="s">
        <v>618</v>
      </c>
      <c r="B1047878" t="s">
        <v>619</v>
      </c>
      <c r="C1047878" t="s">
        <v>2083</v>
      </c>
      <c r="D1047878" t="s">
        <v>2084</v>
      </c>
      <c r="E1047878" t="s">
        <v>2088</v>
      </c>
      <c r="H1047878" t="s">
        <v>1901</v>
      </c>
      <c r="J1047878" t="s">
        <v>111</v>
      </c>
      <c r="K1047878" t="s">
        <v>593</v>
      </c>
    </row>
    <row r="1047879" spans="1:11">
      <c r="A1047879" t="s">
        <v>618</v>
      </c>
      <c r="B1047879" t="s">
        <v>619</v>
      </c>
      <c r="C1047879" t="s">
        <v>2083</v>
      </c>
      <c r="D1047879" t="s">
        <v>2084</v>
      </c>
      <c r="E1047879" t="s">
        <v>2089</v>
      </c>
      <c r="H1047879" t="s">
        <v>2025</v>
      </c>
      <c r="J1047879" t="s">
        <v>111</v>
      </c>
      <c r="K1047879" t="s">
        <v>593</v>
      </c>
    </row>
    <row r="1047880" spans="1:11">
      <c r="A1047880" t="s">
        <v>618</v>
      </c>
      <c r="B1047880" t="s">
        <v>619</v>
      </c>
      <c r="C1047880" t="s">
        <v>2083</v>
      </c>
      <c r="D1047880" t="s">
        <v>2084</v>
      </c>
      <c r="E1047880" t="s">
        <v>2090</v>
      </c>
      <c r="H1047880" t="s">
        <v>2027</v>
      </c>
      <c r="J1047880" t="s">
        <v>111</v>
      </c>
      <c r="K1047880" t="s">
        <v>593</v>
      </c>
    </row>
    <row r="1047881" spans="1:11">
      <c r="A1047881" t="s">
        <v>771</v>
      </c>
      <c r="B1047881" t="s">
        <v>772</v>
      </c>
      <c r="C1047881" t="s">
        <v>2091</v>
      </c>
      <c r="D1047881" t="s">
        <v>2092</v>
      </c>
      <c r="E1047881" t="s">
        <v>2093</v>
      </c>
      <c r="H1047881" t="s">
        <v>2094</v>
      </c>
      <c r="J1047881" t="s">
        <v>111</v>
      </c>
      <c r="K1047881" t="s">
        <v>587</v>
      </c>
    </row>
    <row r="1047882" spans="1:11">
      <c r="A1047882" t="s">
        <v>771</v>
      </c>
      <c r="B1047882" t="s">
        <v>772</v>
      </c>
      <c r="C1047882" t="s">
        <v>2091</v>
      </c>
      <c r="D1047882" t="s">
        <v>2092</v>
      </c>
      <c r="E1047882" t="s">
        <v>2095</v>
      </c>
      <c r="H1047882" t="s">
        <v>2096</v>
      </c>
      <c r="J1047882" t="s">
        <v>111</v>
      </c>
      <c r="K1047882" t="s">
        <v>593</v>
      </c>
    </row>
    <row r="1047883" spans="1:11">
      <c r="A1047883" t="s">
        <v>771</v>
      </c>
      <c r="B1047883" t="s">
        <v>772</v>
      </c>
      <c r="C1047883" t="s">
        <v>2091</v>
      </c>
      <c r="D1047883" t="s">
        <v>2092</v>
      </c>
      <c r="E1047883" t="s">
        <v>2097</v>
      </c>
      <c r="H1047883" t="s">
        <v>2098</v>
      </c>
      <c r="J1047883" t="s">
        <v>111</v>
      </c>
      <c r="K1047883" t="s">
        <v>593</v>
      </c>
    </row>
    <row r="1047884" spans="1:11">
      <c r="A1047884" t="s">
        <v>771</v>
      </c>
      <c r="B1047884" t="s">
        <v>772</v>
      </c>
      <c r="C1047884" t="s">
        <v>2091</v>
      </c>
      <c r="D1047884" t="s">
        <v>2092</v>
      </c>
      <c r="E1047884" t="s">
        <v>2099</v>
      </c>
      <c r="H1047884" t="s">
        <v>2100</v>
      </c>
      <c r="J1047884" t="s">
        <v>111</v>
      </c>
      <c r="K1047884" t="s">
        <v>593</v>
      </c>
    </row>
    <row r="1047885" spans="1:11">
      <c r="A1047885" t="s">
        <v>771</v>
      </c>
      <c r="B1047885" t="s">
        <v>772</v>
      </c>
      <c r="C1047885" t="s">
        <v>2091</v>
      </c>
      <c r="D1047885" t="s">
        <v>2092</v>
      </c>
      <c r="E1047885" t="s">
        <v>2101</v>
      </c>
      <c r="H1047885" t="s">
        <v>2102</v>
      </c>
      <c r="J1047885" t="s">
        <v>111</v>
      </c>
      <c r="K1047885" t="s">
        <v>593</v>
      </c>
    </row>
    <row r="1047886" spans="1:11">
      <c r="A1047886" t="s">
        <v>771</v>
      </c>
      <c r="B1047886" t="s">
        <v>772</v>
      </c>
      <c r="C1047886" t="s">
        <v>2091</v>
      </c>
      <c r="D1047886" t="s">
        <v>2092</v>
      </c>
      <c r="E1047886" t="s">
        <v>2103</v>
      </c>
      <c r="H1047886" t="s">
        <v>2104</v>
      </c>
      <c r="J1047886" t="s">
        <v>111</v>
      </c>
      <c r="K1047886" t="s">
        <v>593</v>
      </c>
    </row>
    <row r="1047887" spans="1:11">
      <c r="A1047887" t="s">
        <v>699</v>
      </c>
      <c r="B1047887" t="s">
        <v>700</v>
      </c>
      <c r="C1047887" t="s">
        <v>2105</v>
      </c>
      <c r="D1047887" t="s">
        <v>2106</v>
      </c>
      <c r="E1047887" t="s">
        <v>2107</v>
      </c>
      <c r="H1047887" t="s">
        <v>2108</v>
      </c>
      <c r="J1047887" t="s">
        <v>111</v>
      </c>
      <c r="K1047887" t="s">
        <v>587</v>
      </c>
    </row>
    <row r="1047888" spans="1:11">
      <c r="A1047888" t="s">
        <v>580</v>
      </c>
      <c r="B1047888" t="s">
        <v>581</v>
      </c>
      <c r="C1047888" t="s">
        <v>2109</v>
      </c>
      <c r="D1047888" t="s">
        <v>2110</v>
      </c>
      <c r="E1047888" t="s">
        <v>2111</v>
      </c>
      <c r="H1047888" t="s">
        <v>2112</v>
      </c>
      <c r="J1047888" t="s">
        <v>111</v>
      </c>
      <c r="K1047888" t="s">
        <v>587</v>
      </c>
    </row>
    <row r="1047889" spans="1:11">
      <c r="A1047889" t="s">
        <v>1646</v>
      </c>
      <c r="B1047889" t="s">
        <v>1647</v>
      </c>
      <c r="C1047889" t="s">
        <v>2113</v>
      </c>
      <c r="D1047889" t="s">
        <v>2114</v>
      </c>
      <c r="E1047889" t="s">
        <v>2115</v>
      </c>
      <c r="H1047889" t="s">
        <v>2116</v>
      </c>
      <c r="J1047889" t="s">
        <v>111</v>
      </c>
      <c r="K1047889" t="s">
        <v>587</v>
      </c>
    </row>
    <row r="1047890" spans="1:11">
      <c r="A1047890" t="s">
        <v>1646</v>
      </c>
      <c r="B1047890" t="s">
        <v>1647</v>
      </c>
      <c r="C1047890" t="s">
        <v>2113</v>
      </c>
      <c r="D1047890" t="s">
        <v>2114</v>
      </c>
      <c r="E1047890" t="s">
        <v>2117</v>
      </c>
      <c r="H1047890" t="s">
        <v>2118</v>
      </c>
      <c r="J1047890" t="s">
        <v>111</v>
      </c>
      <c r="K1047890" t="s">
        <v>593</v>
      </c>
    </row>
    <row r="1047891" spans="1:11">
      <c r="A1047891" t="s">
        <v>1646</v>
      </c>
      <c r="B1047891" t="s">
        <v>1647</v>
      </c>
      <c r="C1047891" t="s">
        <v>2119</v>
      </c>
      <c r="D1047891" t="s">
        <v>2120</v>
      </c>
      <c r="E1047891" t="s">
        <v>2121</v>
      </c>
      <c r="H1047891" t="s">
        <v>2122</v>
      </c>
      <c r="J1047891" t="s">
        <v>111</v>
      </c>
      <c r="K1047891" t="s">
        <v>587</v>
      </c>
    </row>
    <row r="1047892" spans="1:11">
      <c r="A1047892" t="s">
        <v>618</v>
      </c>
      <c r="B1047892" t="s">
        <v>619</v>
      </c>
      <c r="C1047892" t="s">
        <v>2123</v>
      </c>
      <c r="D1047892" t="s">
        <v>2124</v>
      </c>
      <c r="E1047892" t="s">
        <v>2125</v>
      </c>
      <c r="H1047892" t="s">
        <v>2126</v>
      </c>
      <c r="J1047892" t="s">
        <v>111</v>
      </c>
      <c r="K1047892" t="s">
        <v>587</v>
      </c>
    </row>
    <row r="1047893" spans="1:11">
      <c r="A1047893" t="s">
        <v>618</v>
      </c>
      <c r="B1047893" t="s">
        <v>619</v>
      </c>
      <c r="C1047893" t="s">
        <v>2127</v>
      </c>
      <c r="D1047893" t="s">
        <v>968</v>
      </c>
      <c r="E1047893" t="s">
        <v>2128</v>
      </c>
      <c r="H1047893" t="s">
        <v>968</v>
      </c>
      <c r="J1047893" t="s">
        <v>111</v>
      </c>
      <c r="K1047893" t="s">
        <v>587</v>
      </c>
    </row>
    <row r="1047894" spans="1:11">
      <c r="A1047894" t="s">
        <v>618</v>
      </c>
      <c r="B1047894" t="s">
        <v>619</v>
      </c>
      <c r="C1047894" t="s">
        <v>2129</v>
      </c>
      <c r="D1047894" t="s">
        <v>2130</v>
      </c>
      <c r="E1047894" t="s">
        <v>2131</v>
      </c>
      <c r="H1047894" t="s">
        <v>2132</v>
      </c>
      <c r="J1047894" t="s">
        <v>111</v>
      </c>
      <c r="K1047894" t="s">
        <v>587</v>
      </c>
    </row>
    <row r="1047895" spans="1:11">
      <c r="A1047895" t="s">
        <v>609</v>
      </c>
      <c r="B1047895" t="s">
        <v>610</v>
      </c>
      <c r="C1047895" t="s">
        <v>722</v>
      </c>
      <c r="D1047895" t="s">
        <v>723</v>
      </c>
      <c r="E1047895" t="s">
        <v>2133</v>
      </c>
      <c r="H1047895" t="s">
        <v>2134</v>
      </c>
      <c r="J1047895" t="s">
        <v>111</v>
      </c>
      <c r="K1047895" t="s">
        <v>593</v>
      </c>
    </row>
    <row r="1047896" spans="1:11">
      <c r="A1047896" t="s">
        <v>707</v>
      </c>
      <c r="B1047896" t="s">
        <v>708</v>
      </c>
      <c r="C1047896" t="s">
        <v>709</v>
      </c>
      <c r="D1047896" t="s">
        <v>710</v>
      </c>
      <c r="E1047896" t="s">
        <v>2135</v>
      </c>
      <c r="H1047896" t="s">
        <v>2136</v>
      </c>
      <c r="J1047896" t="s">
        <v>111</v>
      </c>
      <c r="K1047896" t="s">
        <v>593</v>
      </c>
    </row>
    <row r="1047897" spans="1:11">
      <c r="A1047897" t="s">
        <v>699</v>
      </c>
      <c r="B1047897" t="s">
        <v>700</v>
      </c>
      <c r="C1047897" t="s">
        <v>2137</v>
      </c>
      <c r="D1047897" t="s">
        <v>2138</v>
      </c>
      <c r="E1047897" t="s">
        <v>2139</v>
      </c>
      <c r="H1047897" t="s">
        <v>2140</v>
      </c>
      <c r="J1047897" t="s">
        <v>111</v>
      </c>
      <c r="K1047897" t="s">
        <v>587</v>
      </c>
    </row>
    <row r="1047898" spans="1:11">
      <c r="A1047898" t="s">
        <v>699</v>
      </c>
      <c r="B1047898" t="s">
        <v>700</v>
      </c>
      <c r="C1047898" t="s">
        <v>2141</v>
      </c>
      <c r="D1047898" t="s">
        <v>2142</v>
      </c>
      <c r="E1047898" t="s">
        <v>2143</v>
      </c>
      <c r="H1047898" t="s">
        <v>2144</v>
      </c>
      <c r="J1047898" t="s">
        <v>111</v>
      </c>
      <c r="K1047898" t="s">
        <v>587</v>
      </c>
    </row>
    <row r="1047899" spans="1:11">
      <c r="A1047899" t="s">
        <v>707</v>
      </c>
      <c r="B1047899" t="s">
        <v>708</v>
      </c>
      <c r="C1047899" t="s">
        <v>716</v>
      </c>
      <c r="D1047899" t="s">
        <v>717</v>
      </c>
      <c r="E1047899" t="s">
        <v>2145</v>
      </c>
      <c r="H1047899" t="s">
        <v>2136</v>
      </c>
      <c r="J1047899" t="s">
        <v>111</v>
      </c>
      <c r="K1047899" t="s">
        <v>593</v>
      </c>
    </row>
    <row r="1047900" spans="1:11">
      <c r="A1047900" t="s">
        <v>609</v>
      </c>
      <c r="B1047900" t="s">
        <v>610</v>
      </c>
      <c r="C1047900" t="s">
        <v>722</v>
      </c>
      <c r="D1047900" t="s">
        <v>723</v>
      </c>
      <c r="E1047900" t="s">
        <v>2146</v>
      </c>
      <c r="H1047900" t="s">
        <v>2147</v>
      </c>
      <c r="J1047900" t="s">
        <v>111</v>
      </c>
      <c r="K1047900" t="s">
        <v>593</v>
      </c>
    </row>
    <row r="1047901" spans="1:11">
      <c r="A1047901" t="s">
        <v>609</v>
      </c>
      <c r="B1047901" t="s">
        <v>610</v>
      </c>
      <c r="C1047901" t="s">
        <v>722</v>
      </c>
      <c r="D1047901" t="s">
        <v>723</v>
      </c>
      <c r="E1047901" t="s">
        <v>2148</v>
      </c>
      <c r="H1047901" t="s">
        <v>2149</v>
      </c>
      <c r="J1047901" t="s">
        <v>111</v>
      </c>
      <c r="K1047901" t="s">
        <v>593</v>
      </c>
    </row>
    <row r="1047902" spans="1:11">
      <c r="A1047902" t="s">
        <v>609</v>
      </c>
      <c r="B1047902" t="s">
        <v>610</v>
      </c>
      <c r="C1047902" t="s">
        <v>722</v>
      </c>
      <c r="D1047902" t="s">
        <v>723</v>
      </c>
      <c r="E1047902" t="s">
        <v>2150</v>
      </c>
      <c r="H1047902" t="s">
        <v>2151</v>
      </c>
      <c r="J1047902" t="s">
        <v>111</v>
      </c>
      <c r="K1047902" t="s">
        <v>593</v>
      </c>
    </row>
    <row r="1047903" spans="1:11">
      <c r="A1047903" t="s">
        <v>707</v>
      </c>
      <c r="B1047903" t="s">
        <v>708</v>
      </c>
      <c r="C1047903" t="s">
        <v>716</v>
      </c>
      <c r="D1047903" t="s">
        <v>717</v>
      </c>
      <c r="E1047903" t="s">
        <v>2152</v>
      </c>
      <c r="H1047903" t="s">
        <v>2153</v>
      </c>
      <c r="J1047903" t="s">
        <v>111</v>
      </c>
      <c r="K1047903" t="s">
        <v>593</v>
      </c>
    </row>
    <row r="1047904" spans="1:11">
      <c r="A1047904" t="s">
        <v>618</v>
      </c>
      <c r="B1047904" t="s">
        <v>619</v>
      </c>
      <c r="C1047904" t="s">
        <v>2154</v>
      </c>
      <c r="D1047904" t="s">
        <v>2155</v>
      </c>
      <c r="E1047904" t="s">
        <v>2156</v>
      </c>
      <c r="H1047904" t="s">
        <v>2157</v>
      </c>
      <c r="J1047904" t="s">
        <v>111</v>
      </c>
      <c r="K1047904" t="s">
        <v>587</v>
      </c>
    </row>
    <row r="1047905" spans="1:11">
      <c r="A1047905" t="s">
        <v>618</v>
      </c>
      <c r="B1047905" t="s">
        <v>619</v>
      </c>
      <c r="C1047905" t="s">
        <v>2154</v>
      </c>
      <c r="D1047905" t="s">
        <v>2155</v>
      </c>
      <c r="E1047905" t="s">
        <v>2158</v>
      </c>
      <c r="H1047905" t="s">
        <v>2159</v>
      </c>
      <c r="J1047905" t="s">
        <v>111</v>
      </c>
      <c r="K1047905" t="s">
        <v>593</v>
      </c>
    </row>
    <row r="1047906" spans="1:11">
      <c r="A1047906" t="s">
        <v>618</v>
      </c>
      <c r="B1047906" t="s">
        <v>619</v>
      </c>
      <c r="C1047906" t="s">
        <v>2154</v>
      </c>
      <c r="D1047906" t="s">
        <v>2155</v>
      </c>
      <c r="E1047906" t="s">
        <v>2160</v>
      </c>
      <c r="H1047906" t="s">
        <v>2161</v>
      </c>
      <c r="J1047906" t="s">
        <v>111</v>
      </c>
      <c r="K1047906" t="s">
        <v>593</v>
      </c>
    </row>
    <row r="1047907" spans="1:11">
      <c r="A1047907" t="s">
        <v>618</v>
      </c>
      <c r="B1047907" t="s">
        <v>619</v>
      </c>
      <c r="C1047907" t="s">
        <v>2154</v>
      </c>
      <c r="D1047907" t="s">
        <v>2155</v>
      </c>
      <c r="E1047907" t="s">
        <v>2162</v>
      </c>
      <c r="H1047907" t="s">
        <v>2163</v>
      </c>
      <c r="J1047907" t="s">
        <v>111</v>
      </c>
      <c r="K1047907" t="s">
        <v>593</v>
      </c>
    </row>
    <row r="1047908" spans="1:11">
      <c r="A1047908" t="s">
        <v>618</v>
      </c>
      <c r="B1047908" t="s">
        <v>619</v>
      </c>
      <c r="C1047908" t="s">
        <v>2154</v>
      </c>
      <c r="D1047908" t="s">
        <v>2155</v>
      </c>
      <c r="E1047908" t="s">
        <v>2164</v>
      </c>
      <c r="H1047908" t="s">
        <v>2165</v>
      </c>
      <c r="J1047908" t="s">
        <v>111</v>
      </c>
      <c r="K1047908" t="s">
        <v>593</v>
      </c>
    </row>
    <row r="1047909" spans="1:11">
      <c r="A1047909" t="s">
        <v>618</v>
      </c>
      <c r="B1047909" t="s">
        <v>619</v>
      </c>
      <c r="C1047909" t="s">
        <v>2154</v>
      </c>
      <c r="D1047909" t="s">
        <v>2155</v>
      </c>
      <c r="E1047909" t="s">
        <v>2166</v>
      </c>
      <c r="H1047909" t="s">
        <v>2167</v>
      </c>
      <c r="J1047909" t="s">
        <v>111</v>
      </c>
      <c r="K1047909" t="s">
        <v>593</v>
      </c>
    </row>
    <row r="1047910" spans="1:11">
      <c r="A1047910" t="s">
        <v>618</v>
      </c>
      <c r="B1047910" t="s">
        <v>619</v>
      </c>
      <c r="C1047910" t="s">
        <v>2154</v>
      </c>
      <c r="D1047910" t="s">
        <v>2155</v>
      </c>
      <c r="E1047910" t="s">
        <v>2168</v>
      </c>
      <c r="H1047910" t="s">
        <v>2169</v>
      </c>
      <c r="J1047910" t="s">
        <v>111</v>
      </c>
      <c r="K1047910" t="s">
        <v>593</v>
      </c>
    </row>
    <row r="1047911" spans="1:11">
      <c r="A1047911" t="s">
        <v>618</v>
      </c>
      <c r="B1047911" t="s">
        <v>619</v>
      </c>
      <c r="C1047911" t="s">
        <v>2154</v>
      </c>
      <c r="D1047911" t="s">
        <v>2155</v>
      </c>
      <c r="E1047911" t="s">
        <v>2170</v>
      </c>
      <c r="H1047911" t="s">
        <v>2171</v>
      </c>
      <c r="J1047911" t="s">
        <v>111</v>
      </c>
      <c r="K1047911" t="s">
        <v>593</v>
      </c>
    </row>
    <row r="1047912" spans="1:11">
      <c r="A1047912" t="s">
        <v>707</v>
      </c>
      <c r="B1047912" t="s">
        <v>708</v>
      </c>
      <c r="C1047912" t="s">
        <v>728</v>
      </c>
      <c r="D1047912" t="s">
        <v>729</v>
      </c>
      <c r="E1047912" t="s">
        <v>2172</v>
      </c>
      <c r="H1047912" t="s">
        <v>2173</v>
      </c>
      <c r="J1047912" t="s">
        <v>111</v>
      </c>
      <c r="K1047912" t="s">
        <v>593</v>
      </c>
    </row>
    <row r="1047913" spans="1:11">
      <c r="A1047913" t="s">
        <v>618</v>
      </c>
      <c r="B1047913" t="s">
        <v>619</v>
      </c>
      <c r="C1047913" t="s">
        <v>2174</v>
      </c>
      <c r="D1047913" t="s">
        <v>2175</v>
      </c>
      <c r="E1047913" t="s">
        <v>2176</v>
      </c>
      <c r="H1047913" t="s">
        <v>2175</v>
      </c>
      <c r="J1047913" t="s">
        <v>111</v>
      </c>
      <c r="K1047913" t="s">
        <v>587</v>
      </c>
    </row>
    <row r="1047914" spans="1:11">
      <c r="A1047914" t="s">
        <v>618</v>
      </c>
      <c r="B1047914" t="s">
        <v>619</v>
      </c>
      <c r="C1047914" t="s">
        <v>2174</v>
      </c>
      <c r="D1047914" t="s">
        <v>2175</v>
      </c>
      <c r="E1047914" t="s">
        <v>2177</v>
      </c>
      <c r="H1047914" t="s">
        <v>2178</v>
      </c>
      <c r="J1047914" t="s">
        <v>111</v>
      </c>
      <c r="K1047914" t="s">
        <v>593</v>
      </c>
    </row>
    <row r="1047915" spans="1:11">
      <c r="A1047915" t="s">
        <v>771</v>
      </c>
      <c r="B1047915" t="s">
        <v>772</v>
      </c>
      <c r="C1047915" t="s">
        <v>816</v>
      </c>
      <c r="D1047915" t="s">
        <v>817</v>
      </c>
      <c r="E1047915" t="s">
        <v>2179</v>
      </c>
      <c r="H1047915" t="s">
        <v>2180</v>
      </c>
      <c r="J1047915" t="s">
        <v>111</v>
      </c>
      <c r="K1047915" t="s">
        <v>587</v>
      </c>
    </row>
    <row r="1047916" spans="1:11">
      <c r="A1047916" t="s">
        <v>771</v>
      </c>
      <c r="B1047916" t="s">
        <v>772</v>
      </c>
      <c r="C1047916" t="s">
        <v>816</v>
      </c>
      <c r="D1047916" t="s">
        <v>817</v>
      </c>
      <c r="E1047916" t="s">
        <v>2181</v>
      </c>
      <c r="H1047916" t="s">
        <v>2182</v>
      </c>
      <c r="J1047916" t="s">
        <v>111</v>
      </c>
      <c r="K1047916" t="s">
        <v>593</v>
      </c>
    </row>
    <row r="1047917" spans="1:11">
      <c r="A1047917" t="s">
        <v>699</v>
      </c>
      <c r="B1047917" t="s">
        <v>700</v>
      </c>
      <c r="C1047917" t="s">
        <v>2183</v>
      </c>
      <c r="D1047917" t="s">
        <v>2184</v>
      </c>
      <c r="E1047917" t="s">
        <v>2185</v>
      </c>
      <c r="H1047917" t="s">
        <v>2186</v>
      </c>
      <c r="J1047917" t="s">
        <v>111</v>
      </c>
      <c r="K1047917" t="s">
        <v>587</v>
      </c>
    </row>
    <row r="1047918" spans="1:11">
      <c r="A1047918" t="s">
        <v>699</v>
      </c>
      <c r="B1047918" t="s">
        <v>700</v>
      </c>
      <c r="C1047918" t="s">
        <v>2183</v>
      </c>
      <c r="D1047918" t="s">
        <v>2184</v>
      </c>
      <c r="E1047918" t="s">
        <v>2187</v>
      </c>
      <c r="H1047918" t="s">
        <v>2188</v>
      </c>
      <c r="J1047918" t="s">
        <v>111</v>
      </c>
      <c r="K1047918" t="s">
        <v>593</v>
      </c>
    </row>
    <row r="1047919" spans="1:11">
      <c r="A1047919" t="s">
        <v>699</v>
      </c>
      <c r="B1047919" t="s">
        <v>700</v>
      </c>
      <c r="C1047919" t="s">
        <v>2183</v>
      </c>
      <c r="D1047919" t="s">
        <v>2184</v>
      </c>
      <c r="E1047919" t="s">
        <v>2189</v>
      </c>
      <c r="H1047919" t="s">
        <v>2190</v>
      </c>
      <c r="J1047919" t="s">
        <v>111</v>
      </c>
      <c r="K1047919" t="s">
        <v>593</v>
      </c>
    </row>
    <row r="1047920" spans="1:11">
      <c r="A1047920" t="s">
        <v>699</v>
      </c>
      <c r="B1047920" t="s">
        <v>700</v>
      </c>
      <c r="C1047920" t="s">
        <v>2183</v>
      </c>
      <c r="D1047920" t="s">
        <v>2184</v>
      </c>
      <c r="E1047920" t="s">
        <v>2191</v>
      </c>
      <c r="H1047920" t="s">
        <v>2192</v>
      </c>
      <c r="J1047920" t="s">
        <v>111</v>
      </c>
      <c r="K1047920" t="s">
        <v>593</v>
      </c>
    </row>
    <row r="1047921" spans="1:11">
      <c r="A1047921" t="s">
        <v>699</v>
      </c>
      <c r="B1047921" t="s">
        <v>700</v>
      </c>
      <c r="C1047921" t="s">
        <v>2183</v>
      </c>
      <c r="D1047921" t="s">
        <v>2184</v>
      </c>
      <c r="E1047921" t="s">
        <v>2193</v>
      </c>
      <c r="H1047921" t="s">
        <v>2194</v>
      </c>
      <c r="J1047921" t="s">
        <v>111</v>
      </c>
      <c r="K1047921" t="s">
        <v>593</v>
      </c>
    </row>
    <row r="1047922" spans="1:11">
      <c r="A1047922" t="s">
        <v>699</v>
      </c>
      <c r="B1047922" t="s">
        <v>700</v>
      </c>
      <c r="C1047922" t="s">
        <v>2183</v>
      </c>
      <c r="D1047922" t="s">
        <v>2184</v>
      </c>
      <c r="E1047922" t="s">
        <v>2195</v>
      </c>
      <c r="H1047922" t="s">
        <v>2196</v>
      </c>
      <c r="J1047922" t="s">
        <v>111</v>
      </c>
      <c r="K1047922" t="s">
        <v>593</v>
      </c>
    </row>
    <row r="1047923" spans="1:11">
      <c r="A1047923" t="s">
        <v>699</v>
      </c>
      <c r="B1047923" t="s">
        <v>700</v>
      </c>
      <c r="C1047923" t="s">
        <v>2183</v>
      </c>
      <c r="D1047923" t="s">
        <v>2184</v>
      </c>
      <c r="E1047923" t="s">
        <v>2197</v>
      </c>
      <c r="H1047923" t="s">
        <v>2198</v>
      </c>
      <c r="J1047923" t="s">
        <v>111</v>
      </c>
      <c r="K1047923" t="s">
        <v>593</v>
      </c>
    </row>
    <row r="1047924" spans="1:11">
      <c r="A1047924" t="s">
        <v>699</v>
      </c>
      <c r="B1047924" t="s">
        <v>700</v>
      </c>
      <c r="C1047924" t="s">
        <v>2183</v>
      </c>
      <c r="D1047924" t="s">
        <v>2184</v>
      </c>
      <c r="E1047924" t="s">
        <v>2199</v>
      </c>
      <c r="H1047924" t="s">
        <v>2200</v>
      </c>
      <c r="J1047924" t="s">
        <v>111</v>
      </c>
      <c r="K1047924" t="s">
        <v>593</v>
      </c>
    </row>
    <row r="1047925" spans="1:11">
      <c r="A1047925" t="s">
        <v>707</v>
      </c>
      <c r="B1047925" t="s">
        <v>708</v>
      </c>
      <c r="C1047925" t="s">
        <v>2201</v>
      </c>
      <c r="D1047925" t="s">
        <v>2202</v>
      </c>
      <c r="E1047925" t="s">
        <v>2203</v>
      </c>
      <c r="H1047925" t="s">
        <v>2204</v>
      </c>
      <c r="J1047925" t="s">
        <v>111</v>
      </c>
      <c r="K1047925" t="s">
        <v>587</v>
      </c>
    </row>
    <row r="1047926" spans="1:11">
      <c r="A1047926" t="s">
        <v>707</v>
      </c>
      <c r="B1047926" t="s">
        <v>708</v>
      </c>
      <c r="C1047926" t="s">
        <v>2201</v>
      </c>
      <c r="D1047926" t="s">
        <v>2202</v>
      </c>
      <c r="E1047926" t="s">
        <v>2205</v>
      </c>
      <c r="H1047926" t="s">
        <v>2206</v>
      </c>
      <c r="J1047926" t="s">
        <v>111</v>
      </c>
      <c r="K1047926" t="s">
        <v>593</v>
      </c>
    </row>
    <row r="1047927" spans="1:11">
      <c r="A1047927" t="s">
        <v>707</v>
      </c>
      <c r="B1047927" t="s">
        <v>708</v>
      </c>
      <c r="C1047927" t="s">
        <v>2201</v>
      </c>
      <c r="D1047927" t="s">
        <v>2202</v>
      </c>
      <c r="E1047927" t="s">
        <v>2207</v>
      </c>
      <c r="H1047927" t="s">
        <v>2208</v>
      </c>
      <c r="J1047927" t="s">
        <v>111</v>
      </c>
      <c r="K1047927" t="s">
        <v>593</v>
      </c>
    </row>
    <row r="1047928" spans="1:11">
      <c r="A1047928" t="s">
        <v>707</v>
      </c>
      <c r="B1047928" t="s">
        <v>708</v>
      </c>
      <c r="C1047928" t="s">
        <v>2201</v>
      </c>
      <c r="D1047928" t="s">
        <v>2202</v>
      </c>
      <c r="E1047928" t="s">
        <v>2209</v>
      </c>
      <c r="H1047928" t="s">
        <v>2210</v>
      </c>
      <c r="J1047928" t="s">
        <v>111</v>
      </c>
      <c r="K1047928" t="s">
        <v>593</v>
      </c>
    </row>
    <row r="1047929" spans="1:11">
      <c r="A1047929" t="s">
        <v>707</v>
      </c>
      <c r="B1047929" t="s">
        <v>708</v>
      </c>
      <c r="C1047929" t="s">
        <v>2201</v>
      </c>
      <c r="D1047929" t="s">
        <v>2202</v>
      </c>
      <c r="E1047929" t="s">
        <v>2211</v>
      </c>
      <c r="H1047929" t="s">
        <v>2212</v>
      </c>
      <c r="J1047929" t="s">
        <v>111</v>
      </c>
      <c r="K1047929" t="s">
        <v>593</v>
      </c>
    </row>
    <row r="1047930" spans="1:11">
      <c r="A1047930" t="s">
        <v>707</v>
      </c>
      <c r="B1047930" t="s">
        <v>708</v>
      </c>
      <c r="C1047930" t="s">
        <v>2201</v>
      </c>
      <c r="D1047930" t="s">
        <v>2202</v>
      </c>
      <c r="E1047930" t="s">
        <v>2213</v>
      </c>
      <c r="H1047930" t="s">
        <v>2214</v>
      </c>
      <c r="J1047930" t="s">
        <v>111</v>
      </c>
      <c r="K1047930" t="s">
        <v>593</v>
      </c>
    </row>
    <row r="1047931" spans="1:11">
      <c r="A1047931" t="s">
        <v>707</v>
      </c>
      <c r="B1047931" t="s">
        <v>708</v>
      </c>
      <c r="C1047931" t="s">
        <v>2201</v>
      </c>
      <c r="D1047931" t="s">
        <v>2202</v>
      </c>
      <c r="E1047931" t="s">
        <v>2215</v>
      </c>
      <c r="H1047931" t="s">
        <v>749</v>
      </c>
      <c r="J1047931" t="s">
        <v>111</v>
      </c>
      <c r="K1047931" t="s">
        <v>593</v>
      </c>
    </row>
    <row r="1047932" spans="1:11">
      <c r="A1047932" t="s">
        <v>707</v>
      </c>
      <c r="B1047932" t="s">
        <v>708</v>
      </c>
      <c r="C1047932" t="s">
        <v>2201</v>
      </c>
      <c r="D1047932" t="s">
        <v>2202</v>
      </c>
      <c r="E1047932" t="s">
        <v>2216</v>
      </c>
      <c r="H1047932" t="s">
        <v>2217</v>
      </c>
      <c r="J1047932" t="s">
        <v>111</v>
      </c>
      <c r="K1047932" t="s">
        <v>593</v>
      </c>
    </row>
    <row r="1047933" spans="1:11">
      <c r="A1047933" t="s">
        <v>771</v>
      </c>
      <c r="B1047933" t="s">
        <v>772</v>
      </c>
      <c r="C1047933" t="s">
        <v>2218</v>
      </c>
      <c r="D1047933" t="s">
        <v>2219</v>
      </c>
      <c r="E1047933" t="s">
        <v>2220</v>
      </c>
      <c r="H1047933" t="s">
        <v>2221</v>
      </c>
      <c r="J1047933" t="s">
        <v>111</v>
      </c>
      <c r="K1047933" t="s">
        <v>587</v>
      </c>
    </row>
    <row r="1047934" spans="1:11">
      <c r="A1047934" t="s">
        <v>771</v>
      </c>
      <c r="B1047934" t="s">
        <v>772</v>
      </c>
      <c r="C1047934" t="s">
        <v>2218</v>
      </c>
      <c r="D1047934" t="s">
        <v>2219</v>
      </c>
      <c r="E1047934" t="s">
        <v>2222</v>
      </c>
      <c r="H1047934" t="s">
        <v>2223</v>
      </c>
      <c r="J1047934" t="s">
        <v>111</v>
      </c>
      <c r="K1047934" t="s">
        <v>593</v>
      </c>
    </row>
    <row r="1047935" spans="1:11">
      <c r="A1047935" t="s">
        <v>707</v>
      </c>
      <c r="B1047935" t="s">
        <v>708</v>
      </c>
      <c r="C1047935" t="s">
        <v>728</v>
      </c>
      <c r="D1047935" t="s">
        <v>729</v>
      </c>
      <c r="E1047935" t="s">
        <v>2224</v>
      </c>
      <c r="H1047935" t="s">
        <v>2225</v>
      </c>
      <c r="J1047935" t="s">
        <v>111</v>
      </c>
      <c r="K1047935" t="s">
        <v>587</v>
      </c>
    </row>
    <row r="1047936" spans="1:11">
      <c r="A1047936" t="s">
        <v>618</v>
      </c>
      <c r="B1047936" t="s">
        <v>619</v>
      </c>
      <c r="C1047936" t="s">
        <v>2226</v>
      </c>
      <c r="D1047936" t="s">
        <v>2227</v>
      </c>
      <c r="E1047936" t="s">
        <v>2228</v>
      </c>
      <c r="H1047936" t="s">
        <v>2229</v>
      </c>
      <c r="J1047936" t="s">
        <v>111</v>
      </c>
      <c r="K1047936" t="s">
        <v>587</v>
      </c>
    </row>
    <row r="1047937" spans="1:11">
      <c r="A1047937" t="s">
        <v>771</v>
      </c>
      <c r="B1047937" t="s">
        <v>772</v>
      </c>
      <c r="C1047937" t="s">
        <v>2230</v>
      </c>
      <c r="D1047937" t="s">
        <v>2231</v>
      </c>
      <c r="E1047937" t="s">
        <v>2232</v>
      </c>
      <c r="H1047937" t="s">
        <v>2233</v>
      </c>
      <c r="J1047937" t="s">
        <v>111</v>
      </c>
      <c r="K1047937" t="s">
        <v>587</v>
      </c>
    </row>
    <row r="1047938" spans="1:11">
      <c r="A1047938" t="s">
        <v>771</v>
      </c>
      <c r="B1047938" t="s">
        <v>772</v>
      </c>
      <c r="C1047938" t="s">
        <v>2234</v>
      </c>
      <c r="D1047938" t="s">
        <v>2235</v>
      </c>
      <c r="E1047938" t="s">
        <v>2236</v>
      </c>
      <c r="H1047938" t="s">
        <v>2237</v>
      </c>
      <c r="J1047938" t="s">
        <v>111</v>
      </c>
      <c r="K1047938" t="s">
        <v>587</v>
      </c>
    </row>
    <row r="1047939" spans="1:11">
      <c r="A1047939" t="s">
        <v>771</v>
      </c>
      <c r="B1047939" t="s">
        <v>772</v>
      </c>
      <c r="C1047939" t="s">
        <v>2238</v>
      </c>
      <c r="D1047939" t="s">
        <v>2239</v>
      </c>
      <c r="E1047939" t="s">
        <v>2240</v>
      </c>
      <c r="H1047939" t="s">
        <v>2241</v>
      </c>
      <c r="J1047939" t="s">
        <v>111</v>
      </c>
      <c r="K1047939" t="s">
        <v>587</v>
      </c>
    </row>
    <row r="1047940" spans="1:11">
      <c r="A1047940" t="s">
        <v>771</v>
      </c>
      <c r="B1047940" t="s">
        <v>772</v>
      </c>
      <c r="C1047940" t="s">
        <v>2242</v>
      </c>
      <c r="D1047940" t="s">
        <v>2243</v>
      </c>
      <c r="E1047940" t="s">
        <v>2244</v>
      </c>
      <c r="H1047940" t="s">
        <v>2245</v>
      </c>
      <c r="J1047940" t="s">
        <v>111</v>
      </c>
      <c r="K1047940" t="s">
        <v>587</v>
      </c>
    </row>
    <row r="1047941" spans="1:11">
      <c r="A1047941" t="s">
        <v>771</v>
      </c>
      <c r="B1047941" t="s">
        <v>772</v>
      </c>
      <c r="C1047941" t="s">
        <v>2242</v>
      </c>
      <c r="D1047941" t="s">
        <v>2243</v>
      </c>
      <c r="E1047941" t="s">
        <v>2246</v>
      </c>
      <c r="H1047941" t="s">
        <v>2247</v>
      </c>
      <c r="J1047941" t="s">
        <v>111</v>
      </c>
      <c r="K1047941" t="s">
        <v>593</v>
      </c>
    </row>
    <row r="1047942" spans="1:11">
      <c r="A1047942" t="s">
        <v>771</v>
      </c>
      <c r="B1047942" t="s">
        <v>772</v>
      </c>
      <c r="C1047942" t="s">
        <v>2242</v>
      </c>
      <c r="D1047942" t="s">
        <v>2243</v>
      </c>
      <c r="E1047942" t="s">
        <v>2248</v>
      </c>
      <c r="H1047942" t="s">
        <v>2249</v>
      </c>
      <c r="J1047942" t="s">
        <v>111</v>
      </c>
      <c r="K1047942" t="s">
        <v>593</v>
      </c>
    </row>
    <row r="1047943" spans="1:11">
      <c r="A1047943" t="s">
        <v>771</v>
      </c>
      <c r="B1047943" t="s">
        <v>772</v>
      </c>
      <c r="C1047943" t="s">
        <v>2250</v>
      </c>
      <c r="D1047943" t="s">
        <v>2251</v>
      </c>
      <c r="E1047943" t="s">
        <v>2252</v>
      </c>
      <c r="H1047943" t="s">
        <v>2253</v>
      </c>
      <c r="J1047943" t="s">
        <v>111</v>
      </c>
      <c r="K1047943" t="s">
        <v>587</v>
      </c>
    </row>
    <row r="1047944" spans="1:11">
      <c r="A1047944" t="s">
        <v>771</v>
      </c>
      <c r="B1047944" t="s">
        <v>772</v>
      </c>
      <c r="C1047944" t="s">
        <v>2254</v>
      </c>
      <c r="D1047944" t="s">
        <v>2255</v>
      </c>
      <c r="E1047944" t="s">
        <v>2256</v>
      </c>
      <c r="H1047944" t="s">
        <v>2257</v>
      </c>
      <c r="J1047944" t="s">
        <v>111</v>
      </c>
      <c r="K1047944" t="s">
        <v>587</v>
      </c>
    </row>
    <row r="1047945" spans="1:11">
      <c r="A1047945" t="s">
        <v>771</v>
      </c>
      <c r="B1047945" t="s">
        <v>772</v>
      </c>
      <c r="C1047945" t="s">
        <v>2258</v>
      </c>
      <c r="D1047945" t="s">
        <v>2259</v>
      </c>
      <c r="E1047945" t="s">
        <v>2260</v>
      </c>
      <c r="H1047945" t="s">
        <v>2261</v>
      </c>
      <c r="J1047945" t="s">
        <v>111</v>
      </c>
      <c r="K1047945" t="s">
        <v>587</v>
      </c>
    </row>
    <row r="1047946" spans="1:11">
      <c r="A1047946" t="s">
        <v>917</v>
      </c>
      <c r="B1047946" t="s">
        <v>918</v>
      </c>
      <c r="C1047946" t="s">
        <v>2262</v>
      </c>
      <c r="D1047946" t="s">
        <v>2263</v>
      </c>
      <c r="E1047946" t="s">
        <v>2264</v>
      </c>
      <c r="H1047946" t="s">
        <v>2265</v>
      </c>
      <c r="J1047946" t="s">
        <v>111</v>
      </c>
      <c r="K1047946" t="s">
        <v>587</v>
      </c>
    </row>
    <row r="1047947" spans="1:11">
      <c r="A1047947" t="s">
        <v>917</v>
      </c>
      <c r="B1047947" t="s">
        <v>918</v>
      </c>
      <c r="C1047947" t="s">
        <v>2266</v>
      </c>
      <c r="D1047947" t="s">
        <v>2267</v>
      </c>
      <c r="E1047947" t="s">
        <v>2268</v>
      </c>
      <c r="H1047947" t="s">
        <v>2269</v>
      </c>
      <c r="J1047947" t="s">
        <v>111</v>
      </c>
      <c r="K1047947" t="s">
        <v>587</v>
      </c>
    </row>
    <row r="1047948" spans="1:11">
      <c r="A1047948" t="s">
        <v>917</v>
      </c>
      <c r="B1047948" t="s">
        <v>918</v>
      </c>
      <c r="C1047948" t="s">
        <v>2270</v>
      </c>
      <c r="D1047948" t="s">
        <v>2271</v>
      </c>
      <c r="E1047948" t="s">
        <v>2272</v>
      </c>
      <c r="H1047948" t="s">
        <v>2273</v>
      </c>
      <c r="J1047948" t="s">
        <v>111</v>
      </c>
      <c r="K1047948" t="s">
        <v>587</v>
      </c>
    </row>
    <row r="1047949" spans="1:11">
      <c r="A1047949" t="s">
        <v>917</v>
      </c>
      <c r="B1047949" t="s">
        <v>918</v>
      </c>
      <c r="C1047949" t="s">
        <v>2274</v>
      </c>
      <c r="D1047949" t="s">
        <v>2275</v>
      </c>
      <c r="E1047949" t="s">
        <v>2276</v>
      </c>
      <c r="H1047949" t="s">
        <v>2277</v>
      </c>
      <c r="J1047949" t="s">
        <v>111</v>
      </c>
      <c r="K1047949" t="s">
        <v>587</v>
      </c>
    </row>
    <row r="1047950" spans="1:11">
      <c r="A1047950" t="s">
        <v>699</v>
      </c>
      <c r="B1047950" t="s">
        <v>700</v>
      </c>
      <c r="C1047950" t="s">
        <v>2278</v>
      </c>
      <c r="D1047950" t="s">
        <v>2279</v>
      </c>
      <c r="E1047950" t="s">
        <v>2280</v>
      </c>
      <c r="H1047950" t="s">
        <v>2281</v>
      </c>
      <c r="J1047950" t="s">
        <v>111</v>
      </c>
      <c r="K1047950" t="s">
        <v>587</v>
      </c>
    </row>
    <row r="1047951" spans="1:11">
      <c r="A1047951" t="s">
        <v>699</v>
      </c>
      <c r="B1047951" t="s">
        <v>700</v>
      </c>
      <c r="C1047951" t="s">
        <v>2278</v>
      </c>
      <c r="D1047951" t="s">
        <v>2279</v>
      </c>
      <c r="E1047951" t="s">
        <v>2282</v>
      </c>
      <c r="H1047951" t="s">
        <v>2283</v>
      </c>
      <c r="J1047951" t="s">
        <v>111</v>
      </c>
      <c r="K1047951" t="s">
        <v>593</v>
      </c>
    </row>
    <row r="1047952" spans="1:11">
      <c r="A1047952" t="s">
        <v>699</v>
      </c>
      <c r="B1047952" t="s">
        <v>700</v>
      </c>
      <c r="C1047952" t="s">
        <v>2278</v>
      </c>
      <c r="D1047952" t="s">
        <v>2279</v>
      </c>
      <c r="E1047952" t="s">
        <v>2284</v>
      </c>
      <c r="H1047952" t="s">
        <v>2285</v>
      </c>
      <c r="J1047952" t="s">
        <v>111</v>
      </c>
      <c r="K1047952" t="s">
        <v>593</v>
      </c>
    </row>
    <row r="1047953" spans="1:11">
      <c r="A1047953" t="s">
        <v>699</v>
      </c>
      <c r="B1047953" t="s">
        <v>700</v>
      </c>
      <c r="C1047953" t="s">
        <v>2278</v>
      </c>
      <c r="D1047953" t="s">
        <v>2279</v>
      </c>
      <c r="E1047953" t="s">
        <v>2286</v>
      </c>
      <c r="H1047953" t="s">
        <v>2287</v>
      </c>
      <c r="J1047953" t="s">
        <v>111</v>
      </c>
      <c r="K1047953" t="s">
        <v>593</v>
      </c>
    </row>
    <row r="1047954" spans="1:11">
      <c r="A1047954" t="s">
        <v>699</v>
      </c>
      <c r="B1047954" t="s">
        <v>700</v>
      </c>
      <c r="C1047954" t="s">
        <v>2288</v>
      </c>
      <c r="D1047954" t="s">
        <v>2289</v>
      </c>
      <c r="E1047954" t="s">
        <v>2290</v>
      </c>
      <c r="H1047954" t="s">
        <v>2291</v>
      </c>
      <c r="J1047954" t="s">
        <v>111</v>
      </c>
      <c r="K1047954" t="s">
        <v>587</v>
      </c>
    </row>
    <row r="1047955" spans="1:11">
      <c r="A1047955" t="s">
        <v>699</v>
      </c>
      <c r="B1047955" t="s">
        <v>700</v>
      </c>
      <c r="C1047955" t="s">
        <v>2288</v>
      </c>
      <c r="D1047955" t="s">
        <v>2289</v>
      </c>
      <c r="E1047955" t="s">
        <v>2292</v>
      </c>
      <c r="H1047955" t="s">
        <v>2293</v>
      </c>
      <c r="J1047955" t="s">
        <v>111</v>
      </c>
      <c r="K1047955" t="s">
        <v>593</v>
      </c>
    </row>
    <row r="1047956" spans="1:11">
      <c r="A1047956" t="s">
        <v>822</v>
      </c>
      <c r="B1047956" t="s">
        <v>823</v>
      </c>
      <c r="C1047956" t="s">
        <v>2294</v>
      </c>
      <c r="D1047956" t="s">
        <v>2295</v>
      </c>
      <c r="E1047956" t="s">
        <v>2296</v>
      </c>
      <c r="H1047956" t="s">
        <v>2297</v>
      </c>
      <c r="J1047956" t="s">
        <v>111</v>
      </c>
      <c r="K1047956" t="s">
        <v>587</v>
      </c>
    </row>
    <row r="1047957" spans="1:11">
      <c r="A1047957" t="s">
        <v>822</v>
      </c>
      <c r="B1047957" t="s">
        <v>823</v>
      </c>
      <c r="C1047957" t="s">
        <v>2294</v>
      </c>
      <c r="D1047957" t="s">
        <v>2295</v>
      </c>
      <c r="E1047957" t="s">
        <v>2298</v>
      </c>
      <c r="H1047957" t="s">
        <v>2299</v>
      </c>
      <c r="J1047957" t="s">
        <v>111</v>
      </c>
      <c r="K1047957" t="s">
        <v>593</v>
      </c>
    </row>
    <row r="1047958" spans="1:11">
      <c r="A1047958" t="s">
        <v>822</v>
      </c>
      <c r="B1047958" t="s">
        <v>823</v>
      </c>
      <c r="C1047958" t="s">
        <v>2294</v>
      </c>
      <c r="D1047958" t="s">
        <v>2295</v>
      </c>
      <c r="E1047958" t="s">
        <v>2300</v>
      </c>
      <c r="H1047958" t="s">
        <v>2301</v>
      </c>
      <c r="J1047958" t="s">
        <v>111</v>
      </c>
      <c r="K1047958" t="s">
        <v>593</v>
      </c>
    </row>
    <row r="1047959" spans="1:11">
      <c r="A1047959" t="s">
        <v>618</v>
      </c>
      <c r="B1047959" t="s">
        <v>619</v>
      </c>
      <c r="C1047959" t="s">
        <v>2302</v>
      </c>
      <c r="D1047959" t="s">
        <v>2303</v>
      </c>
      <c r="E1047959" t="s">
        <v>2304</v>
      </c>
      <c r="H1047959" t="s">
        <v>1910</v>
      </c>
      <c r="J1047959" t="s">
        <v>111</v>
      </c>
      <c r="K1047959" t="s">
        <v>587</v>
      </c>
    </row>
    <row r="1047960" spans="1:11">
      <c r="A1047960" t="s">
        <v>618</v>
      </c>
      <c r="B1047960" t="s">
        <v>619</v>
      </c>
      <c r="C1047960" t="s">
        <v>2302</v>
      </c>
      <c r="D1047960" t="s">
        <v>2303</v>
      </c>
      <c r="E1047960" t="s">
        <v>2305</v>
      </c>
      <c r="H1047960" t="s">
        <v>2306</v>
      </c>
      <c r="J1047960" t="s">
        <v>111</v>
      </c>
      <c r="K1047960" t="s">
        <v>593</v>
      </c>
    </row>
    <row r="1047961" spans="1:11">
      <c r="A1047961" t="s">
        <v>618</v>
      </c>
      <c r="B1047961" t="s">
        <v>619</v>
      </c>
      <c r="C1047961" t="s">
        <v>2307</v>
      </c>
      <c r="D1047961" t="s">
        <v>2308</v>
      </c>
      <c r="E1047961" t="s">
        <v>2309</v>
      </c>
      <c r="H1047961" t="s">
        <v>2310</v>
      </c>
      <c r="J1047961" t="s">
        <v>111</v>
      </c>
      <c r="K1047961" t="s">
        <v>587</v>
      </c>
    </row>
    <row r="1047962" spans="1:11">
      <c r="A1047962" t="s">
        <v>618</v>
      </c>
      <c r="B1047962" t="s">
        <v>619</v>
      </c>
      <c r="C1047962" t="s">
        <v>2307</v>
      </c>
      <c r="D1047962" t="s">
        <v>2308</v>
      </c>
      <c r="E1047962" t="s">
        <v>2311</v>
      </c>
      <c r="H1047962" t="s">
        <v>2312</v>
      </c>
      <c r="J1047962" t="s">
        <v>111</v>
      </c>
      <c r="K1047962" t="s">
        <v>593</v>
      </c>
    </row>
    <row r="1047963" spans="1:11">
      <c r="A1047963" t="s">
        <v>618</v>
      </c>
      <c r="B1047963" t="s">
        <v>619</v>
      </c>
      <c r="C1047963" t="s">
        <v>2313</v>
      </c>
      <c r="D1047963" t="s">
        <v>2314</v>
      </c>
      <c r="E1047963" t="s">
        <v>2315</v>
      </c>
      <c r="H1047963" t="s">
        <v>2316</v>
      </c>
      <c r="J1047963" t="s">
        <v>111</v>
      </c>
      <c r="K1047963" t="s">
        <v>587</v>
      </c>
    </row>
    <row r="1047964" spans="1:11">
      <c r="A1047964" t="s">
        <v>618</v>
      </c>
      <c r="B1047964" t="s">
        <v>619</v>
      </c>
      <c r="C1047964" t="s">
        <v>2317</v>
      </c>
      <c r="D1047964" t="s">
        <v>2318</v>
      </c>
      <c r="E1047964" t="s">
        <v>2319</v>
      </c>
      <c r="H1047964" t="s">
        <v>2320</v>
      </c>
      <c r="J1047964" t="s">
        <v>111</v>
      </c>
      <c r="K1047964" t="s">
        <v>587</v>
      </c>
    </row>
    <row r="1047965" spans="1:11">
      <c r="A1047965" t="s">
        <v>618</v>
      </c>
      <c r="B1047965" t="s">
        <v>619</v>
      </c>
      <c r="C1047965" t="s">
        <v>2317</v>
      </c>
      <c r="D1047965" t="s">
        <v>2318</v>
      </c>
      <c r="E1047965" t="s">
        <v>2321</v>
      </c>
      <c r="H1047965" t="s">
        <v>1160</v>
      </c>
      <c r="J1047965" t="s">
        <v>111</v>
      </c>
      <c r="K1047965" t="s">
        <v>593</v>
      </c>
    </row>
    <row r="1047966" spans="1:11">
      <c r="A1047966" t="s">
        <v>618</v>
      </c>
      <c r="B1047966" t="s">
        <v>619</v>
      </c>
      <c r="C1047966" t="s">
        <v>2322</v>
      </c>
      <c r="D1047966" t="s">
        <v>2323</v>
      </c>
      <c r="E1047966" t="s">
        <v>2324</v>
      </c>
      <c r="H1047966" t="s">
        <v>2325</v>
      </c>
      <c r="J1047966" t="s">
        <v>111</v>
      </c>
      <c r="K1047966" t="s">
        <v>587</v>
      </c>
    </row>
    <row r="1047967" spans="1:11">
      <c r="A1047967" t="s">
        <v>618</v>
      </c>
      <c r="B1047967" t="s">
        <v>619</v>
      </c>
      <c r="C1047967" t="s">
        <v>2322</v>
      </c>
      <c r="D1047967" t="s">
        <v>2323</v>
      </c>
      <c r="E1047967" t="s">
        <v>2326</v>
      </c>
      <c r="H1047967" t="s">
        <v>2327</v>
      </c>
      <c r="J1047967" t="s">
        <v>111</v>
      </c>
      <c r="K1047967" t="s">
        <v>593</v>
      </c>
    </row>
    <row r="1047968" spans="1:11">
      <c r="A1047968" t="s">
        <v>580</v>
      </c>
      <c r="B1047968" t="s">
        <v>581</v>
      </c>
      <c r="C1047968" t="s">
        <v>2328</v>
      </c>
      <c r="D1047968" t="s">
        <v>2329</v>
      </c>
      <c r="E1047968" t="s">
        <v>2330</v>
      </c>
      <c r="H1047968" t="s">
        <v>2331</v>
      </c>
      <c r="J1047968" t="s">
        <v>111</v>
      </c>
      <c r="K1047968" t="s">
        <v>587</v>
      </c>
    </row>
    <row r="1047969" spans="1:11">
      <c r="A1047969" t="s">
        <v>609</v>
      </c>
      <c r="B1047969" t="s">
        <v>610</v>
      </c>
      <c r="C1047969" t="s">
        <v>2332</v>
      </c>
      <c r="D1047969" t="s">
        <v>2333</v>
      </c>
      <c r="E1047969" t="s">
        <v>2334</v>
      </c>
      <c r="H1047969" t="s">
        <v>2335</v>
      </c>
      <c r="J1047969" t="s">
        <v>111</v>
      </c>
      <c r="K1047969" t="s">
        <v>587</v>
      </c>
    </row>
    <row r="1047970" spans="1:11">
      <c r="A1047970" t="s">
        <v>699</v>
      </c>
      <c r="B1047970" t="s">
        <v>700</v>
      </c>
      <c r="C1047970" t="s">
        <v>2336</v>
      </c>
      <c r="D1047970" t="s">
        <v>2333</v>
      </c>
      <c r="E1047970" t="s">
        <v>2337</v>
      </c>
      <c r="H1047970" t="s">
        <v>2335</v>
      </c>
      <c r="J1047970" t="s">
        <v>111</v>
      </c>
      <c r="K1047970" t="s">
        <v>587</v>
      </c>
    </row>
    <row r="1047971" spans="1:11">
      <c r="A1047971" t="s">
        <v>917</v>
      </c>
      <c r="B1047971" t="s">
        <v>918</v>
      </c>
      <c r="C1047971" t="s">
        <v>2338</v>
      </c>
      <c r="D1047971" t="s">
        <v>2339</v>
      </c>
      <c r="E1047971" t="s">
        <v>2340</v>
      </c>
      <c r="H1047971" t="s">
        <v>2341</v>
      </c>
      <c r="J1047971" t="s">
        <v>111</v>
      </c>
      <c r="K1047971" t="s">
        <v>587</v>
      </c>
    </row>
    <row r="1047972" spans="1:11">
      <c r="A1047972" t="s">
        <v>917</v>
      </c>
      <c r="B1047972" t="s">
        <v>918</v>
      </c>
      <c r="C1047972" t="s">
        <v>2338</v>
      </c>
      <c r="D1047972" t="s">
        <v>2339</v>
      </c>
      <c r="E1047972" t="s">
        <v>2342</v>
      </c>
      <c r="H1047972" t="s">
        <v>2343</v>
      </c>
      <c r="J1047972" t="s">
        <v>111</v>
      </c>
      <c r="K1047972" t="s">
        <v>593</v>
      </c>
    </row>
    <row r="1047973" spans="1:11">
      <c r="A1047973" t="s">
        <v>917</v>
      </c>
      <c r="B1047973" t="s">
        <v>918</v>
      </c>
      <c r="C1047973" t="s">
        <v>2344</v>
      </c>
      <c r="D1047973" t="s">
        <v>2345</v>
      </c>
      <c r="E1047973" t="s">
        <v>2346</v>
      </c>
      <c r="H1047973" t="s">
        <v>2347</v>
      </c>
      <c r="J1047973" t="s">
        <v>111</v>
      </c>
      <c r="K1047973" t="s">
        <v>587</v>
      </c>
    </row>
    <row r="1047974" spans="1:11">
      <c r="A1047974" t="s">
        <v>917</v>
      </c>
      <c r="B1047974" t="s">
        <v>918</v>
      </c>
      <c r="C1047974" t="s">
        <v>2344</v>
      </c>
      <c r="D1047974" t="s">
        <v>2345</v>
      </c>
      <c r="E1047974" t="s">
        <v>2348</v>
      </c>
      <c r="H1047974" t="s">
        <v>2343</v>
      </c>
      <c r="J1047974" t="s">
        <v>111</v>
      </c>
      <c r="K1047974" t="s">
        <v>593</v>
      </c>
    </row>
    <row r="1047975" spans="1:11">
      <c r="A1047975" t="s">
        <v>917</v>
      </c>
      <c r="B1047975" t="s">
        <v>918</v>
      </c>
      <c r="C1047975" t="s">
        <v>2349</v>
      </c>
      <c r="D1047975" t="s">
        <v>2350</v>
      </c>
      <c r="E1047975" t="s">
        <v>2351</v>
      </c>
      <c r="H1047975" t="s">
        <v>2352</v>
      </c>
      <c r="J1047975" t="s">
        <v>111</v>
      </c>
      <c r="K1047975" t="s">
        <v>587</v>
      </c>
    </row>
    <row r="1047976" spans="1:11">
      <c r="A1047976" t="s">
        <v>917</v>
      </c>
      <c r="B1047976" t="s">
        <v>918</v>
      </c>
      <c r="C1047976" t="s">
        <v>2353</v>
      </c>
      <c r="D1047976" t="s">
        <v>2354</v>
      </c>
      <c r="E1047976" t="s">
        <v>2355</v>
      </c>
      <c r="H1047976" t="s">
        <v>2356</v>
      </c>
      <c r="J1047976" t="s">
        <v>111</v>
      </c>
      <c r="K1047976" t="s">
        <v>587</v>
      </c>
    </row>
    <row r="1047977" spans="1:11">
      <c r="A1047977" t="s">
        <v>917</v>
      </c>
      <c r="B1047977" t="s">
        <v>918</v>
      </c>
      <c r="C1047977" t="s">
        <v>2357</v>
      </c>
      <c r="D1047977" t="s">
        <v>2358</v>
      </c>
      <c r="E1047977" t="s">
        <v>2359</v>
      </c>
      <c r="H1047977" t="s">
        <v>2360</v>
      </c>
      <c r="J1047977" t="s">
        <v>111</v>
      </c>
      <c r="K1047977" t="s">
        <v>587</v>
      </c>
    </row>
    <row r="1047978" spans="1:11">
      <c r="A1047978" t="s">
        <v>917</v>
      </c>
      <c r="B1047978" t="s">
        <v>918</v>
      </c>
      <c r="C1047978" t="s">
        <v>2361</v>
      </c>
      <c r="D1047978" t="s">
        <v>2362</v>
      </c>
      <c r="E1047978" t="s">
        <v>2363</v>
      </c>
      <c r="H1047978" t="s">
        <v>2364</v>
      </c>
      <c r="J1047978" t="s">
        <v>111</v>
      </c>
      <c r="K1047978" t="s">
        <v>587</v>
      </c>
    </row>
    <row r="1047979" spans="1:11">
      <c r="A1047979" t="s">
        <v>917</v>
      </c>
      <c r="B1047979" t="s">
        <v>918</v>
      </c>
      <c r="C1047979" t="s">
        <v>2361</v>
      </c>
      <c r="D1047979" t="s">
        <v>2362</v>
      </c>
      <c r="E1047979" t="s">
        <v>2365</v>
      </c>
      <c r="H1047979" t="s">
        <v>2366</v>
      </c>
      <c r="J1047979" t="s">
        <v>111</v>
      </c>
      <c r="K1047979" t="s">
        <v>593</v>
      </c>
    </row>
    <row r="1047980" spans="1:11">
      <c r="A1047980" t="s">
        <v>917</v>
      </c>
      <c r="B1047980" t="s">
        <v>918</v>
      </c>
      <c r="C1047980" t="s">
        <v>2367</v>
      </c>
      <c r="D1047980" t="s">
        <v>2368</v>
      </c>
      <c r="E1047980" t="s">
        <v>2369</v>
      </c>
      <c r="H1047980" t="s">
        <v>2370</v>
      </c>
      <c r="J1047980" t="s">
        <v>111</v>
      </c>
      <c r="K1047980" t="s">
        <v>587</v>
      </c>
    </row>
    <row r="1047981" spans="1:11">
      <c r="A1047981" t="s">
        <v>822</v>
      </c>
      <c r="B1047981" t="s">
        <v>823</v>
      </c>
      <c r="C1047981" t="s">
        <v>2371</v>
      </c>
      <c r="D1047981" t="s">
        <v>2372</v>
      </c>
      <c r="E1047981" t="s">
        <v>2373</v>
      </c>
      <c r="H1047981" t="s">
        <v>2374</v>
      </c>
      <c r="J1047981" t="s">
        <v>111</v>
      </c>
      <c r="K1047981" t="s">
        <v>593</v>
      </c>
    </row>
    <row r="1047982" spans="1:11">
      <c r="A1047982" t="s">
        <v>822</v>
      </c>
      <c r="B1047982" t="s">
        <v>823</v>
      </c>
      <c r="C1047982" t="s">
        <v>2371</v>
      </c>
      <c r="D1047982" t="s">
        <v>2372</v>
      </c>
      <c r="E1047982" t="s">
        <v>2375</v>
      </c>
      <c r="H1047982" t="s">
        <v>2376</v>
      </c>
      <c r="J1047982" t="s">
        <v>111</v>
      </c>
      <c r="K1047982" t="s">
        <v>593</v>
      </c>
    </row>
    <row r="1047983" spans="1:11">
      <c r="A1047983" t="s">
        <v>822</v>
      </c>
      <c r="B1047983" t="s">
        <v>823</v>
      </c>
      <c r="C1047983" t="s">
        <v>2371</v>
      </c>
      <c r="D1047983" t="s">
        <v>2372</v>
      </c>
      <c r="E1047983" t="s">
        <v>2377</v>
      </c>
      <c r="H1047983" t="s">
        <v>2378</v>
      </c>
      <c r="J1047983" t="s">
        <v>111</v>
      </c>
      <c r="K1047983" t="s">
        <v>593</v>
      </c>
    </row>
    <row r="1047984" spans="1:11">
      <c r="A1047984" t="s">
        <v>822</v>
      </c>
      <c r="B1047984" t="s">
        <v>823</v>
      </c>
      <c r="C1047984" t="s">
        <v>2371</v>
      </c>
      <c r="D1047984" t="s">
        <v>2372</v>
      </c>
      <c r="E1047984" t="s">
        <v>2379</v>
      </c>
      <c r="H1047984" t="s">
        <v>2380</v>
      </c>
      <c r="J1047984" t="s">
        <v>111</v>
      </c>
      <c r="K1047984" t="s">
        <v>593</v>
      </c>
    </row>
    <row r="1047985" spans="1:11">
      <c r="A1047985" t="s">
        <v>822</v>
      </c>
      <c r="B1047985" t="s">
        <v>823</v>
      </c>
      <c r="C1047985" t="s">
        <v>2371</v>
      </c>
      <c r="D1047985" t="s">
        <v>2372</v>
      </c>
      <c r="E1047985" t="s">
        <v>2381</v>
      </c>
      <c r="H1047985" t="s">
        <v>2382</v>
      </c>
      <c r="J1047985" t="s">
        <v>111</v>
      </c>
      <c r="K1047985" t="s">
        <v>593</v>
      </c>
    </row>
    <row r="1047986" spans="1:11">
      <c r="A1047986" t="s">
        <v>822</v>
      </c>
      <c r="B1047986" t="s">
        <v>823</v>
      </c>
      <c r="C1047986" t="s">
        <v>2371</v>
      </c>
      <c r="D1047986" t="s">
        <v>2372</v>
      </c>
      <c r="E1047986" t="s">
        <v>2383</v>
      </c>
      <c r="H1047986" t="s">
        <v>2384</v>
      </c>
      <c r="J1047986" t="s">
        <v>111</v>
      </c>
      <c r="K1047986" t="s">
        <v>587</v>
      </c>
    </row>
    <row r="1047987" spans="1:11">
      <c r="A1047987" t="s">
        <v>822</v>
      </c>
      <c r="B1047987" t="s">
        <v>823</v>
      </c>
      <c r="C1047987" t="s">
        <v>2371</v>
      </c>
      <c r="D1047987" t="s">
        <v>2372</v>
      </c>
      <c r="E1047987" t="s">
        <v>2385</v>
      </c>
      <c r="H1047987" t="s">
        <v>2386</v>
      </c>
      <c r="J1047987" t="s">
        <v>111</v>
      </c>
      <c r="K1047987" t="s">
        <v>593</v>
      </c>
    </row>
    <row r="1047988" spans="1:11">
      <c r="A1047988" t="s">
        <v>822</v>
      </c>
      <c r="B1047988" t="s">
        <v>823</v>
      </c>
      <c r="C1047988" t="s">
        <v>2371</v>
      </c>
      <c r="D1047988" t="s">
        <v>2372</v>
      </c>
      <c r="E1047988" t="s">
        <v>2387</v>
      </c>
      <c r="H1047988" t="s">
        <v>2388</v>
      </c>
      <c r="J1047988" t="s">
        <v>111</v>
      </c>
      <c r="K1047988" t="s">
        <v>593</v>
      </c>
    </row>
    <row r="1047989" spans="1:11">
      <c r="A1047989" t="s">
        <v>822</v>
      </c>
      <c r="B1047989" t="s">
        <v>823</v>
      </c>
      <c r="C1047989" t="s">
        <v>2371</v>
      </c>
      <c r="D1047989" t="s">
        <v>2372</v>
      </c>
      <c r="E1047989" t="s">
        <v>2389</v>
      </c>
      <c r="H1047989" t="s">
        <v>2390</v>
      </c>
      <c r="J1047989" t="s">
        <v>111</v>
      </c>
      <c r="K1047989" t="s">
        <v>593</v>
      </c>
    </row>
    <row r="1047990" spans="1:11">
      <c r="A1047990" t="s">
        <v>822</v>
      </c>
      <c r="B1047990" t="s">
        <v>823</v>
      </c>
      <c r="C1047990" t="s">
        <v>2371</v>
      </c>
      <c r="D1047990" t="s">
        <v>2372</v>
      </c>
      <c r="E1047990" t="s">
        <v>2391</v>
      </c>
      <c r="H1047990" t="s">
        <v>2392</v>
      </c>
      <c r="J1047990" t="s">
        <v>111</v>
      </c>
      <c r="K1047990" t="s">
        <v>593</v>
      </c>
    </row>
    <row r="1047991" spans="1:11">
      <c r="A1047991" t="s">
        <v>822</v>
      </c>
      <c r="B1047991" t="s">
        <v>823</v>
      </c>
      <c r="C1047991" t="s">
        <v>2371</v>
      </c>
      <c r="D1047991" t="s">
        <v>2372</v>
      </c>
      <c r="E1047991" t="s">
        <v>2393</v>
      </c>
      <c r="H1047991" t="s">
        <v>2394</v>
      </c>
      <c r="J1047991" t="s">
        <v>111</v>
      </c>
      <c r="K1047991" t="s">
        <v>593</v>
      </c>
    </row>
    <row r="1047992" spans="1:11">
      <c r="A1047992" t="s">
        <v>822</v>
      </c>
      <c r="B1047992" t="s">
        <v>823</v>
      </c>
      <c r="C1047992" t="s">
        <v>2371</v>
      </c>
      <c r="D1047992" t="s">
        <v>2372</v>
      </c>
      <c r="E1047992" t="s">
        <v>2395</v>
      </c>
      <c r="H1047992" t="s">
        <v>2396</v>
      </c>
      <c r="J1047992" t="s">
        <v>111</v>
      </c>
      <c r="K1047992" t="s">
        <v>593</v>
      </c>
    </row>
    <row r="1047993" spans="1:11">
      <c r="A1047993" t="s">
        <v>822</v>
      </c>
      <c r="B1047993" t="s">
        <v>823</v>
      </c>
      <c r="C1047993" t="s">
        <v>2371</v>
      </c>
      <c r="D1047993" t="s">
        <v>2372</v>
      </c>
      <c r="E1047993" t="s">
        <v>2397</v>
      </c>
      <c r="H1047993" t="s">
        <v>2398</v>
      </c>
      <c r="J1047993" t="s">
        <v>111</v>
      </c>
      <c r="K1047993" t="s">
        <v>593</v>
      </c>
    </row>
    <row r="1047994" spans="1:11">
      <c r="A1047994" t="s">
        <v>822</v>
      </c>
      <c r="B1047994" t="s">
        <v>823</v>
      </c>
      <c r="C1047994" t="s">
        <v>2371</v>
      </c>
      <c r="D1047994" t="s">
        <v>2372</v>
      </c>
      <c r="E1047994" t="s">
        <v>2399</v>
      </c>
      <c r="H1047994" t="s">
        <v>2400</v>
      </c>
      <c r="J1047994" t="s">
        <v>111</v>
      </c>
      <c r="K1047994" t="s">
        <v>593</v>
      </c>
    </row>
    <row r="1047995" spans="1:11">
      <c r="A1047995" t="s">
        <v>822</v>
      </c>
      <c r="B1047995" t="s">
        <v>823</v>
      </c>
      <c r="C1047995" t="s">
        <v>2371</v>
      </c>
      <c r="D1047995" t="s">
        <v>2372</v>
      </c>
      <c r="E1047995" t="s">
        <v>2401</v>
      </c>
      <c r="H1047995" t="s">
        <v>2402</v>
      </c>
      <c r="J1047995" t="s">
        <v>111</v>
      </c>
      <c r="K1047995" t="s">
        <v>593</v>
      </c>
    </row>
    <row r="1047996" spans="1:11">
      <c r="A1047996" t="s">
        <v>822</v>
      </c>
      <c r="B1047996" t="s">
        <v>823</v>
      </c>
      <c r="C1047996" t="s">
        <v>2371</v>
      </c>
      <c r="D1047996" t="s">
        <v>2372</v>
      </c>
      <c r="E1047996" t="s">
        <v>2403</v>
      </c>
      <c r="H1047996" t="s">
        <v>2404</v>
      </c>
      <c r="J1047996" t="s">
        <v>111</v>
      </c>
      <c r="K1047996" t="s">
        <v>593</v>
      </c>
    </row>
    <row r="1047997" spans="1:11">
      <c r="A1047997" t="s">
        <v>822</v>
      </c>
      <c r="B1047997" t="s">
        <v>823</v>
      </c>
      <c r="C1047997" t="s">
        <v>2405</v>
      </c>
      <c r="D1047997" t="s">
        <v>2406</v>
      </c>
      <c r="E1047997" t="s">
        <v>2407</v>
      </c>
      <c r="H1047997" t="s">
        <v>2408</v>
      </c>
      <c r="J1047997" t="s">
        <v>111</v>
      </c>
      <c r="K1047997" t="s">
        <v>587</v>
      </c>
    </row>
    <row r="1047998" spans="1:11">
      <c r="A1047998" t="s">
        <v>822</v>
      </c>
      <c r="B1047998" t="s">
        <v>823</v>
      </c>
      <c r="C1047998" t="s">
        <v>2405</v>
      </c>
      <c r="D1047998" t="s">
        <v>2406</v>
      </c>
      <c r="E1047998" t="s">
        <v>2409</v>
      </c>
      <c r="H1047998" t="s">
        <v>2410</v>
      </c>
      <c r="J1047998" t="s">
        <v>111</v>
      </c>
      <c r="K1047998" t="s">
        <v>593</v>
      </c>
    </row>
    <row r="1047999" spans="1:11">
      <c r="A1047999" t="s">
        <v>822</v>
      </c>
      <c r="B1047999" t="s">
        <v>823</v>
      </c>
      <c r="C1047999" t="s">
        <v>2405</v>
      </c>
      <c r="D1047999" t="s">
        <v>2406</v>
      </c>
      <c r="E1047999" t="s">
        <v>2411</v>
      </c>
      <c r="H1047999" t="s">
        <v>2412</v>
      </c>
      <c r="J1047999" t="s">
        <v>111</v>
      </c>
      <c r="K1047999" t="s">
        <v>593</v>
      </c>
    </row>
    <row r="1048000" spans="1:11">
      <c r="A1048000" t="s">
        <v>822</v>
      </c>
      <c r="B1048000" t="s">
        <v>823</v>
      </c>
      <c r="C1048000" t="s">
        <v>2405</v>
      </c>
      <c r="D1048000" t="s">
        <v>2406</v>
      </c>
      <c r="E1048000" t="s">
        <v>2413</v>
      </c>
      <c r="H1048000" t="s">
        <v>2414</v>
      </c>
      <c r="J1048000" t="s">
        <v>111</v>
      </c>
      <c r="K1048000" t="s">
        <v>593</v>
      </c>
    </row>
    <row r="1048001" spans="1:11">
      <c r="A1048001" t="s">
        <v>822</v>
      </c>
      <c r="B1048001" t="s">
        <v>823</v>
      </c>
      <c r="C1048001" t="s">
        <v>2405</v>
      </c>
      <c r="D1048001" t="s">
        <v>2406</v>
      </c>
      <c r="E1048001" t="s">
        <v>2415</v>
      </c>
      <c r="H1048001" t="s">
        <v>2416</v>
      </c>
      <c r="J1048001" t="s">
        <v>111</v>
      </c>
      <c r="K1048001" t="s">
        <v>593</v>
      </c>
    </row>
    <row r="1048002" spans="1:11">
      <c r="A1048002" t="s">
        <v>822</v>
      </c>
      <c r="B1048002" t="s">
        <v>823</v>
      </c>
      <c r="C1048002" t="s">
        <v>824</v>
      </c>
      <c r="D1048002" t="s">
        <v>825</v>
      </c>
      <c r="E1048002" t="s">
        <v>2417</v>
      </c>
      <c r="H1048002" t="s">
        <v>825</v>
      </c>
      <c r="J1048002" t="s">
        <v>111</v>
      </c>
      <c r="K1048002" t="s">
        <v>587</v>
      </c>
    </row>
    <row r="1048003" spans="1:11">
      <c r="A1048003" t="s">
        <v>822</v>
      </c>
      <c r="B1048003" t="s">
        <v>823</v>
      </c>
      <c r="C1048003" t="s">
        <v>2418</v>
      </c>
      <c r="D1048003" t="s">
        <v>2419</v>
      </c>
      <c r="E1048003" t="s">
        <v>2420</v>
      </c>
      <c r="H1048003" t="s">
        <v>2421</v>
      </c>
      <c r="J1048003" t="s">
        <v>111</v>
      </c>
      <c r="K1048003" t="s">
        <v>587</v>
      </c>
    </row>
    <row r="1048004" spans="1:11">
      <c r="A1048004" t="s">
        <v>822</v>
      </c>
      <c r="B1048004" t="s">
        <v>823</v>
      </c>
      <c r="C1048004" t="s">
        <v>2422</v>
      </c>
      <c r="D1048004" t="s">
        <v>2423</v>
      </c>
      <c r="E1048004" t="s">
        <v>2424</v>
      </c>
      <c r="H1048004" t="s">
        <v>889</v>
      </c>
      <c r="J1048004" t="s">
        <v>111</v>
      </c>
      <c r="K1048004" t="s">
        <v>587</v>
      </c>
    </row>
    <row r="1048005" spans="1:11">
      <c r="A1048005" t="s">
        <v>822</v>
      </c>
      <c r="B1048005" t="s">
        <v>823</v>
      </c>
      <c r="C1048005" t="s">
        <v>2422</v>
      </c>
      <c r="D1048005" t="s">
        <v>2423</v>
      </c>
      <c r="E1048005" t="s">
        <v>2425</v>
      </c>
      <c r="H1048005" t="s">
        <v>2426</v>
      </c>
      <c r="J1048005" t="s">
        <v>111</v>
      </c>
      <c r="K1048005" t="s">
        <v>593</v>
      </c>
    </row>
    <row r="1048006" spans="1:11">
      <c r="A1048006" t="s">
        <v>822</v>
      </c>
      <c r="B1048006" t="s">
        <v>823</v>
      </c>
      <c r="C1048006" t="s">
        <v>2422</v>
      </c>
      <c r="D1048006" t="s">
        <v>2423</v>
      </c>
      <c r="E1048006" t="s">
        <v>2427</v>
      </c>
      <c r="H1048006" t="s">
        <v>2428</v>
      </c>
      <c r="J1048006" t="s">
        <v>111</v>
      </c>
      <c r="K1048006" t="s">
        <v>593</v>
      </c>
    </row>
    <row r="1048007" spans="1:11">
      <c r="A1048007" t="s">
        <v>822</v>
      </c>
      <c r="B1048007" t="s">
        <v>823</v>
      </c>
      <c r="C1048007" t="s">
        <v>2429</v>
      </c>
      <c r="D1048007" t="s">
        <v>2430</v>
      </c>
      <c r="E1048007" t="s">
        <v>2431</v>
      </c>
      <c r="H1048007" t="s">
        <v>2432</v>
      </c>
      <c r="J1048007" t="s">
        <v>111</v>
      </c>
      <c r="K1048007" t="s">
        <v>593</v>
      </c>
    </row>
    <row r="1048008" spans="1:11">
      <c r="A1048008" t="s">
        <v>822</v>
      </c>
      <c r="B1048008" t="s">
        <v>823</v>
      </c>
      <c r="C1048008" t="s">
        <v>2429</v>
      </c>
      <c r="D1048008" t="s">
        <v>2430</v>
      </c>
      <c r="E1048008" t="s">
        <v>2433</v>
      </c>
      <c r="H1048008" t="s">
        <v>2434</v>
      </c>
      <c r="J1048008" t="s">
        <v>111</v>
      </c>
      <c r="K1048008" t="s">
        <v>593</v>
      </c>
    </row>
    <row r="1048009" spans="1:11">
      <c r="A1048009" t="s">
        <v>822</v>
      </c>
      <c r="B1048009" t="s">
        <v>823</v>
      </c>
      <c r="C1048009" t="s">
        <v>2429</v>
      </c>
      <c r="D1048009" t="s">
        <v>2430</v>
      </c>
      <c r="E1048009" t="s">
        <v>2435</v>
      </c>
      <c r="H1048009" t="s">
        <v>1038</v>
      </c>
      <c r="J1048009" t="s">
        <v>111</v>
      </c>
      <c r="K1048009" t="s">
        <v>587</v>
      </c>
    </row>
    <row r="1048010" spans="1:11">
      <c r="A1048010" t="s">
        <v>822</v>
      </c>
      <c r="B1048010" t="s">
        <v>823</v>
      </c>
      <c r="C1048010" t="s">
        <v>824</v>
      </c>
      <c r="D1048010" t="s">
        <v>825</v>
      </c>
      <c r="E1048010" t="s">
        <v>2436</v>
      </c>
      <c r="H1048010" t="s">
        <v>2437</v>
      </c>
      <c r="J1048010" t="s">
        <v>111</v>
      </c>
      <c r="K1048010" t="s">
        <v>593</v>
      </c>
    </row>
    <row r="1048011" spans="1:11">
      <c r="A1048011" t="s">
        <v>822</v>
      </c>
      <c r="B1048011" t="s">
        <v>823</v>
      </c>
      <c r="C1048011" t="s">
        <v>2438</v>
      </c>
      <c r="D1048011" t="s">
        <v>2439</v>
      </c>
      <c r="E1048011" t="s">
        <v>2440</v>
      </c>
      <c r="H1048011" t="s">
        <v>907</v>
      </c>
      <c r="J1048011" t="s">
        <v>111</v>
      </c>
      <c r="K1048011" t="s">
        <v>587</v>
      </c>
    </row>
    <row r="1048012" spans="1:11">
      <c r="A1048012" t="s">
        <v>822</v>
      </c>
      <c r="B1048012" t="s">
        <v>823</v>
      </c>
      <c r="C1048012" t="s">
        <v>2438</v>
      </c>
      <c r="D1048012" t="s">
        <v>2439</v>
      </c>
      <c r="E1048012" t="s">
        <v>2441</v>
      </c>
      <c r="H1048012" t="s">
        <v>2442</v>
      </c>
      <c r="J1048012" t="s">
        <v>111</v>
      </c>
      <c r="K1048012" t="s">
        <v>593</v>
      </c>
    </row>
    <row r="1048013" spans="1:11">
      <c r="A1048013" t="s">
        <v>822</v>
      </c>
      <c r="B1048013" t="s">
        <v>823</v>
      </c>
      <c r="C1048013" t="s">
        <v>2443</v>
      </c>
      <c r="D1048013" t="s">
        <v>2444</v>
      </c>
      <c r="E1048013" t="s">
        <v>2445</v>
      </c>
      <c r="H1048013" t="s">
        <v>2446</v>
      </c>
      <c r="J1048013" t="s">
        <v>111</v>
      </c>
      <c r="K1048013" t="s">
        <v>593</v>
      </c>
    </row>
    <row r="1048014" spans="1:11">
      <c r="A1048014" t="s">
        <v>822</v>
      </c>
      <c r="B1048014" t="s">
        <v>823</v>
      </c>
      <c r="C1048014" t="s">
        <v>2443</v>
      </c>
      <c r="D1048014" t="s">
        <v>2444</v>
      </c>
      <c r="E1048014" t="s">
        <v>2447</v>
      </c>
      <c r="H1048014" t="s">
        <v>1845</v>
      </c>
      <c r="J1048014" t="s">
        <v>111</v>
      </c>
      <c r="K1048014" t="s">
        <v>587</v>
      </c>
    </row>
    <row r="1048015" spans="1:11">
      <c r="A1048015" t="s">
        <v>822</v>
      </c>
      <c r="B1048015" t="s">
        <v>823</v>
      </c>
      <c r="C1048015" t="s">
        <v>2443</v>
      </c>
      <c r="D1048015" t="s">
        <v>2444</v>
      </c>
      <c r="E1048015" t="s">
        <v>2448</v>
      </c>
      <c r="H1048015" t="s">
        <v>2449</v>
      </c>
      <c r="J1048015" t="s">
        <v>111</v>
      </c>
      <c r="K1048015" t="s">
        <v>593</v>
      </c>
    </row>
    <row r="1048016" spans="1:11">
      <c r="A1048016" t="s">
        <v>822</v>
      </c>
      <c r="B1048016" t="s">
        <v>823</v>
      </c>
      <c r="C1048016" t="s">
        <v>2450</v>
      </c>
      <c r="D1048016" t="s">
        <v>2451</v>
      </c>
      <c r="E1048016" t="s">
        <v>2452</v>
      </c>
      <c r="H1048016" t="s">
        <v>1284</v>
      </c>
      <c r="J1048016" t="s">
        <v>111</v>
      </c>
      <c r="K1048016" t="s">
        <v>587</v>
      </c>
    </row>
    <row r="1048017" spans="1:11">
      <c r="A1048017" t="s">
        <v>822</v>
      </c>
      <c r="B1048017" t="s">
        <v>823</v>
      </c>
      <c r="C1048017" t="s">
        <v>2450</v>
      </c>
      <c r="D1048017" t="s">
        <v>2451</v>
      </c>
      <c r="E1048017" t="s">
        <v>2453</v>
      </c>
      <c r="H1048017" t="s">
        <v>2454</v>
      </c>
      <c r="J1048017" t="s">
        <v>111</v>
      </c>
      <c r="K1048017" t="s">
        <v>593</v>
      </c>
    </row>
    <row r="1048018" spans="1:11">
      <c r="A1048018" t="s">
        <v>771</v>
      </c>
      <c r="B1048018" t="s">
        <v>772</v>
      </c>
      <c r="C1048018" t="s">
        <v>2455</v>
      </c>
      <c r="D1048018" t="s">
        <v>2456</v>
      </c>
      <c r="E1048018" t="s">
        <v>2457</v>
      </c>
      <c r="H1048018" t="s">
        <v>2458</v>
      </c>
      <c r="J1048018" t="s">
        <v>111</v>
      </c>
      <c r="K1048018" t="s">
        <v>587</v>
      </c>
    </row>
    <row r="1048019" spans="1:11">
      <c r="A1048019" t="s">
        <v>771</v>
      </c>
      <c r="B1048019" t="s">
        <v>772</v>
      </c>
      <c r="C1048019" t="s">
        <v>2459</v>
      </c>
      <c r="D1048019" t="s">
        <v>2460</v>
      </c>
      <c r="E1048019" t="s">
        <v>2461</v>
      </c>
      <c r="H1048019" t="s">
        <v>2462</v>
      </c>
      <c r="J1048019" t="s">
        <v>111</v>
      </c>
      <c r="K1048019" t="s">
        <v>587</v>
      </c>
    </row>
    <row r="1048020" spans="1:11">
      <c r="A1048020" t="s">
        <v>609</v>
      </c>
      <c r="B1048020" t="s">
        <v>610</v>
      </c>
      <c r="C1048020" t="s">
        <v>2463</v>
      </c>
      <c r="D1048020" t="s">
        <v>2464</v>
      </c>
      <c r="E1048020" t="s">
        <v>2465</v>
      </c>
      <c r="H1048020" t="s">
        <v>2466</v>
      </c>
      <c r="J1048020" t="s">
        <v>111</v>
      </c>
      <c r="K1048020" t="s">
        <v>587</v>
      </c>
    </row>
    <row r="1048021" spans="1:11">
      <c r="A1048021" t="s">
        <v>609</v>
      </c>
      <c r="B1048021" t="s">
        <v>610</v>
      </c>
      <c r="C1048021" t="s">
        <v>2463</v>
      </c>
      <c r="D1048021" t="s">
        <v>2464</v>
      </c>
      <c r="E1048021" t="s">
        <v>2467</v>
      </c>
      <c r="H1048021" t="s">
        <v>2468</v>
      </c>
      <c r="J1048021" t="s">
        <v>111</v>
      </c>
      <c r="K1048021" t="s">
        <v>593</v>
      </c>
    </row>
    <row r="1048022" spans="1:11">
      <c r="A1048022" t="s">
        <v>609</v>
      </c>
      <c r="B1048022" t="s">
        <v>610</v>
      </c>
      <c r="C1048022" t="s">
        <v>2463</v>
      </c>
      <c r="D1048022" t="s">
        <v>2464</v>
      </c>
      <c r="E1048022" t="s">
        <v>2469</v>
      </c>
      <c r="H1048022" t="s">
        <v>2470</v>
      </c>
      <c r="J1048022" t="s">
        <v>111</v>
      </c>
      <c r="K1048022" t="s">
        <v>593</v>
      </c>
    </row>
    <row r="1048023" spans="1:11">
      <c r="A1048023" t="s">
        <v>609</v>
      </c>
      <c r="B1048023" t="s">
        <v>610</v>
      </c>
      <c r="C1048023" t="s">
        <v>2471</v>
      </c>
      <c r="D1048023" t="s">
        <v>2472</v>
      </c>
      <c r="E1048023" t="s">
        <v>2473</v>
      </c>
      <c r="H1048023" t="s">
        <v>2472</v>
      </c>
      <c r="J1048023" t="s">
        <v>111</v>
      </c>
      <c r="K1048023" t="s">
        <v>587</v>
      </c>
    </row>
    <row r="1048024" spans="1:11">
      <c r="A1048024" t="s">
        <v>609</v>
      </c>
      <c r="B1048024" t="s">
        <v>610</v>
      </c>
      <c r="C1048024" t="s">
        <v>2471</v>
      </c>
      <c r="D1048024" t="s">
        <v>2472</v>
      </c>
      <c r="E1048024" t="s">
        <v>2474</v>
      </c>
      <c r="H1048024" t="s">
        <v>2475</v>
      </c>
      <c r="J1048024" t="s">
        <v>111</v>
      </c>
      <c r="K1048024" t="s">
        <v>593</v>
      </c>
    </row>
    <row r="1048025" spans="1:11">
      <c r="A1048025" t="s">
        <v>609</v>
      </c>
      <c r="B1048025" t="s">
        <v>610</v>
      </c>
      <c r="C1048025" t="s">
        <v>2471</v>
      </c>
      <c r="D1048025" t="s">
        <v>2472</v>
      </c>
      <c r="E1048025" t="s">
        <v>2476</v>
      </c>
      <c r="H1048025" t="s">
        <v>2477</v>
      </c>
      <c r="J1048025" t="s">
        <v>111</v>
      </c>
      <c r="K1048025" t="s">
        <v>593</v>
      </c>
    </row>
    <row r="1048026" spans="1:11">
      <c r="A1048026" t="s">
        <v>771</v>
      </c>
      <c r="B1048026" t="s">
        <v>772</v>
      </c>
      <c r="C1048026" t="s">
        <v>2478</v>
      </c>
      <c r="D1048026" t="s">
        <v>2479</v>
      </c>
      <c r="E1048026" t="s">
        <v>2480</v>
      </c>
      <c r="H1048026" t="s">
        <v>2481</v>
      </c>
      <c r="J1048026" t="s">
        <v>111</v>
      </c>
      <c r="K1048026" t="s">
        <v>587</v>
      </c>
    </row>
    <row r="1048027" spans="1:11">
      <c r="A1048027" t="s">
        <v>771</v>
      </c>
      <c r="B1048027" t="s">
        <v>772</v>
      </c>
      <c r="C1048027" t="s">
        <v>2482</v>
      </c>
      <c r="D1048027" t="s">
        <v>2483</v>
      </c>
      <c r="E1048027" t="s">
        <v>2484</v>
      </c>
      <c r="H1048027" t="s">
        <v>2485</v>
      </c>
      <c r="J1048027" t="s">
        <v>111</v>
      </c>
      <c r="K1048027" t="s">
        <v>587</v>
      </c>
    </row>
    <row r="1048028" spans="1:11">
      <c r="A1048028" t="s">
        <v>771</v>
      </c>
      <c r="B1048028" t="s">
        <v>772</v>
      </c>
      <c r="C1048028" t="s">
        <v>2486</v>
      </c>
      <c r="D1048028" t="s">
        <v>2487</v>
      </c>
      <c r="E1048028" t="s">
        <v>2488</v>
      </c>
      <c r="H1048028" t="s">
        <v>2489</v>
      </c>
      <c r="J1048028" t="s">
        <v>111</v>
      </c>
      <c r="K1048028" t="s">
        <v>587</v>
      </c>
    </row>
    <row r="1048029" spans="1:11">
      <c r="A1048029" t="s">
        <v>771</v>
      </c>
      <c r="B1048029" t="s">
        <v>772</v>
      </c>
      <c r="C1048029" t="s">
        <v>2490</v>
      </c>
      <c r="D1048029" t="s">
        <v>2491</v>
      </c>
      <c r="E1048029" t="s">
        <v>2492</v>
      </c>
      <c r="H1048029" t="s">
        <v>2493</v>
      </c>
      <c r="J1048029" t="s">
        <v>111</v>
      </c>
      <c r="K1048029" t="s">
        <v>587</v>
      </c>
    </row>
    <row r="1048030" spans="1:11">
      <c r="A1048030" t="s">
        <v>771</v>
      </c>
      <c r="B1048030" t="s">
        <v>772</v>
      </c>
      <c r="C1048030" t="s">
        <v>2494</v>
      </c>
      <c r="D1048030" t="s">
        <v>2495</v>
      </c>
      <c r="E1048030" t="s">
        <v>2496</v>
      </c>
      <c r="H1048030" t="s">
        <v>2497</v>
      </c>
      <c r="J1048030" t="s">
        <v>111</v>
      </c>
      <c r="K1048030" t="s">
        <v>587</v>
      </c>
    </row>
    <row r="1048031" spans="1:11">
      <c r="A1048031" t="s">
        <v>609</v>
      </c>
      <c r="B1048031" t="s">
        <v>610</v>
      </c>
      <c r="C1048031" t="s">
        <v>735</v>
      </c>
      <c r="D1048031" t="s">
        <v>736</v>
      </c>
      <c r="E1048031" t="s">
        <v>2498</v>
      </c>
      <c r="H1048031" t="s">
        <v>1452</v>
      </c>
      <c r="J1048031" t="s">
        <v>111</v>
      </c>
      <c r="K1048031" t="s">
        <v>593</v>
      </c>
    </row>
    <row r="1048032" spans="1:11">
      <c r="A1048032" t="s">
        <v>609</v>
      </c>
      <c r="B1048032" t="s">
        <v>610</v>
      </c>
      <c r="C1048032" t="s">
        <v>2499</v>
      </c>
      <c r="D1048032" t="s">
        <v>2500</v>
      </c>
      <c r="E1048032" t="s">
        <v>2501</v>
      </c>
      <c r="H1048032" t="s">
        <v>2502</v>
      </c>
      <c r="J1048032" t="s">
        <v>111</v>
      </c>
      <c r="K1048032" t="s">
        <v>587</v>
      </c>
    </row>
    <row r="1048033" spans="1:11">
      <c r="A1048033" t="s">
        <v>822</v>
      </c>
      <c r="B1048033" t="s">
        <v>823</v>
      </c>
      <c r="C1048033" t="s">
        <v>830</v>
      </c>
      <c r="D1048033" t="s">
        <v>831</v>
      </c>
      <c r="E1048033" t="s">
        <v>2503</v>
      </c>
      <c r="H1048033" t="s">
        <v>831</v>
      </c>
      <c r="J1048033" t="s">
        <v>111</v>
      </c>
      <c r="K1048033" t="s">
        <v>587</v>
      </c>
    </row>
    <row r="1048034" spans="1:11">
      <c r="A1048034" t="s">
        <v>822</v>
      </c>
      <c r="B1048034" t="s">
        <v>823</v>
      </c>
      <c r="C1048034" t="s">
        <v>835</v>
      </c>
      <c r="D1048034" t="s">
        <v>836</v>
      </c>
      <c r="E1048034" t="s">
        <v>2504</v>
      </c>
      <c r="H1048034" t="s">
        <v>836</v>
      </c>
      <c r="J1048034" t="s">
        <v>111</v>
      </c>
      <c r="K1048034" t="s">
        <v>587</v>
      </c>
    </row>
    <row r="1048035" spans="1:11">
      <c r="A1048035" t="s">
        <v>822</v>
      </c>
      <c r="B1048035" t="s">
        <v>823</v>
      </c>
      <c r="C1048035" t="s">
        <v>2505</v>
      </c>
      <c r="D1048035" t="s">
        <v>2506</v>
      </c>
      <c r="E1048035" t="s">
        <v>2507</v>
      </c>
      <c r="H1048035" t="s">
        <v>2506</v>
      </c>
      <c r="J1048035" t="s">
        <v>111</v>
      </c>
      <c r="K1048035" t="s">
        <v>587</v>
      </c>
    </row>
    <row r="1048036" spans="1:11">
      <c r="A1048036" t="s">
        <v>822</v>
      </c>
      <c r="B1048036" t="s">
        <v>823</v>
      </c>
      <c r="C1048036" t="s">
        <v>2508</v>
      </c>
      <c r="D1048036" t="s">
        <v>2509</v>
      </c>
      <c r="E1048036" t="s">
        <v>2510</v>
      </c>
      <c r="H1048036" t="s">
        <v>2509</v>
      </c>
      <c r="J1048036" t="s">
        <v>111</v>
      </c>
      <c r="K1048036" t="s">
        <v>587</v>
      </c>
    </row>
    <row r="1048037" spans="1:11">
      <c r="A1048037" t="s">
        <v>822</v>
      </c>
      <c r="B1048037" t="s">
        <v>823</v>
      </c>
      <c r="C1048037" t="s">
        <v>2511</v>
      </c>
      <c r="D1048037" t="s">
        <v>2512</v>
      </c>
      <c r="E1048037" t="s">
        <v>2513</v>
      </c>
      <c r="H1048037" t="s">
        <v>2512</v>
      </c>
      <c r="J1048037" t="s">
        <v>111</v>
      </c>
      <c r="K1048037" t="s">
        <v>587</v>
      </c>
    </row>
    <row r="1048038" spans="1:11">
      <c r="A1048038" t="s">
        <v>822</v>
      </c>
      <c r="B1048038" t="s">
        <v>823</v>
      </c>
      <c r="C1048038" t="s">
        <v>2514</v>
      </c>
      <c r="D1048038" t="s">
        <v>2515</v>
      </c>
      <c r="E1048038" t="s">
        <v>2516</v>
      </c>
      <c r="H1048038" t="s">
        <v>2515</v>
      </c>
      <c r="J1048038" t="s">
        <v>111</v>
      </c>
      <c r="K1048038" t="s">
        <v>587</v>
      </c>
    </row>
    <row r="1048039" spans="1:11">
      <c r="A1048039" t="s">
        <v>822</v>
      </c>
      <c r="B1048039" t="s">
        <v>823</v>
      </c>
      <c r="C1048039" t="s">
        <v>2517</v>
      </c>
      <c r="D1048039" t="s">
        <v>2518</v>
      </c>
      <c r="E1048039" t="s">
        <v>2519</v>
      </c>
      <c r="H1048039" t="s">
        <v>2518</v>
      </c>
      <c r="J1048039" t="s">
        <v>111</v>
      </c>
      <c r="K1048039" t="s">
        <v>587</v>
      </c>
    </row>
    <row r="1048040" spans="1:11">
      <c r="A1048040" t="s">
        <v>822</v>
      </c>
      <c r="B1048040" t="s">
        <v>823</v>
      </c>
      <c r="C1048040" t="s">
        <v>2520</v>
      </c>
      <c r="D1048040" t="s">
        <v>2521</v>
      </c>
      <c r="E1048040" t="s">
        <v>2522</v>
      </c>
      <c r="H1048040" t="s">
        <v>2521</v>
      </c>
      <c r="J1048040" t="s">
        <v>111</v>
      </c>
      <c r="K1048040" t="s">
        <v>587</v>
      </c>
    </row>
    <row r="1048041" spans="1:11">
      <c r="A1048041" t="s">
        <v>707</v>
      </c>
      <c r="B1048041" t="s">
        <v>708</v>
      </c>
      <c r="C1048041" t="s">
        <v>2523</v>
      </c>
      <c r="D1048041" t="s">
        <v>2524</v>
      </c>
      <c r="E1048041" t="s">
        <v>2525</v>
      </c>
      <c r="H1048041" t="s">
        <v>2526</v>
      </c>
      <c r="J1048041" t="s">
        <v>111</v>
      </c>
      <c r="K1048041" t="s">
        <v>593</v>
      </c>
    </row>
    <row r="1048042" spans="1:11">
      <c r="A1048042" t="s">
        <v>707</v>
      </c>
      <c r="B1048042" t="s">
        <v>708</v>
      </c>
      <c r="C1048042" t="s">
        <v>2527</v>
      </c>
      <c r="D1048042" t="s">
        <v>2528</v>
      </c>
      <c r="E1048042" t="s">
        <v>2529</v>
      </c>
      <c r="H1048042" t="s">
        <v>2530</v>
      </c>
      <c r="J1048042" t="s">
        <v>111</v>
      </c>
      <c r="K1048042" t="s">
        <v>587</v>
      </c>
    </row>
    <row r="1048043" spans="1:11">
      <c r="A1048043" t="s">
        <v>707</v>
      </c>
      <c r="B1048043" t="s">
        <v>708</v>
      </c>
      <c r="C1048043" t="s">
        <v>2531</v>
      </c>
      <c r="D1048043" t="s">
        <v>2532</v>
      </c>
      <c r="E1048043" t="s">
        <v>2533</v>
      </c>
      <c r="H1048043" t="s">
        <v>2534</v>
      </c>
      <c r="J1048043" t="s">
        <v>111</v>
      </c>
      <c r="K1048043" t="s">
        <v>587</v>
      </c>
    </row>
    <row r="1048044" spans="1:11">
      <c r="A1048044" t="s">
        <v>707</v>
      </c>
      <c r="B1048044" t="s">
        <v>708</v>
      </c>
      <c r="C1048044" t="s">
        <v>2535</v>
      </c>
      <c r="D1048044" t="s">
        <v>2536</v>
      </c>
      <c r="E1048044" t="s">
        <v>2537</v>
      </c>
      <c r="H1048044" t="s">
        <v>2538</v>
      </c>
      <c r="J1048044" t="s">
        <v>111</v>
      </c>
      <c r="K1048044" t="s">
        <v>587</v>
      </c>
    </row>
    <row r="1048045" spans="1:11">
      <c r="A1048045" t="s">
        <v>822</v>
      </c>
      <c r="B1048045" t="s">
        <v>823</v>
      </c>
      <c r="C1048045" t="s">
        <v>2539</v>
      </c>
      <c r="D1048045" t="s">
        <v>2540</v>
      </c>
      <c r="E1048045" t="s">
        <v>2541</v>
      </c>
      <c r="H1048045" t="s">
        <v>2542</v>
      </c>
      <c r="J1048045" t="s">
        <v>77</v>
      </c>
      <c r="K1048045" t="s">
        <v>587</v>
      </c>
    </row>
    <row r="1048046" spans="1:11">
      <c r="A1048046" t="s">
        <v>580</v>
      </c>
      <c r="B1048046" t="s">
        <v>581</v>
      </c>
      <c r="C1048046" t="s">
        <v>2040</v>
      </c>
      <c r="D1048046" t="s">
        <v>2041</v>
      </c>
      <c r="E1048046" t="s">
        <v>2543</v>
      </c>
      <c r="H1048046" t="s">
        <v>2544</v>
      </c>
      <c r="J1048046" t="s">
        <v>77</v>
      </c>
      <c r="K1048046" t="s">
        <v>593</v>
      </c>
    </row>
    <row r="1048047" spans="1:11">
      <c r="A1048047" t="s">
        <v>771</v>
      </c>
      <c r="B1048047" t="s">
        <v>772</v>
      </c>
      <c r="C1048047" t="s">
        <v>2545</v>
      </c>
      <c r="D1048047" t="s">
        <v>2546</v>
      </c>
      <c r="E1048047" t="s">
        <v>2547</v>
      </c>
      <c r="H1048047" t="s">
        <v>2548</v>
      </c>
      <c r="J1048047" t="s">
        <v>77</v>
      </c>
      <c r="K1048047" t="s">
        <v>587</v>
      </c>
    </row>
    <row r="1048048" spans="1:11">
      <c r="A1048048" t="s">
        <v>822</v>
      </c>
      <c r="B1048048" t="s">
        <v>823</v>
      </c>
      <c r="C1048048" t="s">
        <v>2422</v>
      </c>
      <c r="D1048048" t="s">
        <v>2423</v>
      </c>
      <c r="E1048048" t="s">
        <v>2549</v>
      </c>
      <c r="H1048048" t="s">
        <v>2550</v>
      </c>
      <c r="J1048048" t="s">
        <v>77</v>
      </c>
      <c r="K1048048" t="s">
        <v>593</v>
      </c>
    </row>
    <row r="1048049" spans="1:11">
      <c r="A1048049" t="s">
        <v>707</v>
      </c>
      <c r="B1048049" t="s">
        <v>708</v>
      </c>
      <c r="C1048049" t="s">
        <v>709</v>
      </c>
      <c r="D1048049" t="s">
        <v>710</v>
      </c>
      <c r="E1048049" t="s">
        <v>2551</v>
      </c>
      <c r="H1048049" t="s">
        <v>866</v>
      </c>
      <c r="J1048049" t="s">
        <v>2552</v>
      </c>
      <c r="K1048049" t="s">
        <v>593</v>
      </c>
    </row>
    <row r="1048050" spans="1:11">
      <c r="A1048050" t="s">
        <v>707</v>
      </c>
      <c r="B1048050" t="s">
        <v>708</v>
      </c>
      <c r="C1048050" t="s">
        <v>2553</v>
      </c>
      <c r="D1048050" t="s">
        <v>2554</v>
      </c>
      <c r="E1048050" t="s">
        <v>2555</v>
      </c>
      <c r="H1048050" t="s">
        <v>2556</v>
      </c>
      <c r="J1048050" t="s">
        <v>2557</v>
      </c>
      <c r="K1048050" t="s">
        <v>587</v>
      </c>
    </row>
    <row r="1048051" spans="1:11">
      <c r="A1048051" t="s">
        <v>707</v>
      </c>
      <c r="B1048051" t="s">
        <v>708</v>
      </c>
      <c r="C1048051" t="s">
        <v>2558</v>
      </c>
      <c r="D1048051" t="s">
        <v>2559</v>
      </c>
      <c r="E1048051" t="s">
        <v>2560</v>
      </c>
      <c r="H1048051" t="s">
        <v>2561</v>
      </c>
      <c r="J1048051" t="s">
        <v>2557</v>
      </c>
      <c r="K1048051" t="s">
        <v>587</v>
      </c>
    </row>
    <row r="1048052" spans="1:11">
      <c r="A1048052" t="s">
        <v>707</v>
      </c>
      <c r="B1048052" t="s">
        <v>708</v>
      </c>
      <c r="C1048052" t="s">
        <v>2523</v>
      </c>
      <c r="D1048052" t="s">
        <v>2524</v>
      </c>
      <c r="E1048052" t="s">
        <v>2562</v>
      </c>
      <c r="H1048052" t="s">
        <v>2563</v>
      </c>
      <c r="J1048052" t="s">
        <v>2557</v>
      </c>
      <c r="K1048052" t="s">
        <v>593</v>
      </c>
    </row>
    <row r="1048053" spans="1:11">
      <c r="A1048053" t="s">
        <v>707</v>
      </c>
      <c r="B1048053" t="s">
        <v>708</v>
      </c>
      <c r="C1048053" t="s">
        <v>2564</v>
      </c>
      <c r="D1048053" t="s">
        <v>841</v>
      </c>
      <c r="E1048053" t="s">
        <v>2565</v>
      </c>
      <c r="H1048053" t="s">
        <v>2566</v>
      </c>
      <c r="J1048053" t="s">
        <v>2567</v>
      </c>
      <c r="K1048053" t="s">
        <v>587</v>
      </c>
    </row>
    <row r="1048054" spans="1:11">
      <c r="A1048054" t="s">
        <v>707</v>
      </c>
      <c r="B1048054" t="s">
        <v>708</v>
      </c>
      <c r="C1048054" t="s">
        <v>2558</v>
      </c>
      <c r="D1048054" t="s">
        <v>2559</v>
      </c>
      <c r="E1048054" t="s">
        <v>2568</v>
      </c>
      <c r="H1048054" t="s">
        <v>2569</v>
      </c>
      <c r="J1048054" t="s">
        <v>2570</v>
      </c>
      <c r="K1048054" t="s">
        <v>593</v>
      </c>
    </row>
    <row r="1048055" spans="1:11">
      <c r="A1048055" t="s">
        <v>707</v>
      </c>
      <c r="B1048055" t="s">
        <v>708</v>
      </c>
      <c r="C1048055" t="s">
        <v>2523</v>
      </c>
      <c r="D1048055" t="s">
        <v>2524</v>
      </c>
      <c r="E1048055" t="s">
        <v>2571</v>
      </c>
      <c r="H1048055" t="s">
        <v>2572</v>
      </c>
      <c r="J1048055" t="s">
        <v>2570</v>
      </c>
      <c r="K1048055" t="s">
        <v>587</v>
      </c>
    </row>
    <row r="1048056" spans="1:11">
      <c r="A1048056" t="s">
        <v>707</v>
      </c>
      <c r="B1048056" t="s">
        <v>708</v>
      </c>
      <c r="C1048056" t="s">
        <v>2523</v>
      </c>
      <c r="D1048056" t="s">
        <v>2524</v>
      </c>
      <c r="E1048056" t="s">
        <v>2573</v>
      </c>
      <c r="H1048056" t="s">
        <v>2569</v>
      </c>
      <c r="J1048056" t="s">
        <v>2570</v>
      </c>
      <c r="K1048056" t="s">
        <v>593</v>
      </c>
    </row>
  </sheetData>
  <mergeCells count="460">
    <mergeCell ref="V117:V118"/>
    <mergeCell ref="W117:W118"/>
    <mergeCell ref="X117:X118"/>
    <mergeCell ref="Y117:Y118"/>
    <mergeCell ref="K117:K118"/>
    <mergeCell ref="N117:N118"/>
    <mergeCell ref="Q117:Q118"/>
    <mergeCell ref="T117:T118"/>
    <mergeCell ref="U114:U115"/>
    <mergeCell ref="V114:V115"/>
    <mergeCell ref="W114:W115"/>
    <mergeCell ref="X114:X115"/>
    <mergeCell ref="Y114:Y115"/>
    <mergeCell ref="K114:K115"/>
    <mergeCell ref="N114:N115"/>
    <mergeCell ref="Q114:Q115"/>
    <mergeCell ref="T114:T115"/>
    <mergeCell ref="L114:L115"/>
    <mergeCell ref="M114:M115"/>
    <mergeCell ref="O114:O115"/>
    <mergeCell ref="P114:P115"/>
    <mergeCell ref="R114:R115"/>
    <mergeCell ref="S114:S115"/>
    <mergeCell ref="I117:I118"/>
    <mergeCell ref="J117:J118"/>
    <mergeCell ref="L117:L118"/>
    <mergeCell ref="M117:M118"/>
    <mergeCell ref="O117:O118"/>
    <mergeCell ref="P117:P118"/>
    <mergeCell ref="R117:R118"/>
    <mergeCell ref="S117:S118"/>
    <mergeCell ref="U111:U112"/>
    <mergeCell ref="U117:U118"/>
    <mergeCell ref="I114:I115"/>
    <mergeCell ref="J114:J115"/>
    <mergeCell ref="V111:V112"/>
    <mergeCell ref="W111:W112"/>
    <mergeCell ref="X111:X112"/>
    <mergeCell ref="Y111:Y112"/>
    <mergeCell ref="K111:K112"/>
    <mergeCell ref="N111:N112"/>
    <mergeCell ref="Q111:Q112"/>
    <mergeCell ref="T111:T112"/>
    <mergeCell ref="I111:I112"/>
    <mergeCell ref="J111:J112"/>
    <mergeCell ref="L111:L112"/>
    <mergeCell ref="M111:M112"/>
    <mergeCell ref="O111:O112"/>
    <mergeCell ref="P111:P112"/>
    <mergeCell ref="R111:R112"/>
    <mergeCell ref="S111:S112"/>
    <mergeCell ref="U102:U109"/>
    <mergeCell ref="V102:V109"/>
    <mergeCell ref="W102:W109"/>
    <mergeCell ref="X102:X109"/>
    <mergeCell ref="Y102:Y109"/>
    <mergeCell ref="Y71:Y72"/>
    <mergeCell ref="F102:F109"/>
    <mergeCell ref="G102:G109"/>
    <mergeCell ref="H102:H109"/>
    <mergeCell ref="K102:K109"/>
    <mergeCell ref="N102:N109"/>
    <mergeCell ref="Q102:Q109"/>
    <mergeCell ref="T102:T109"/>
    <mergeCell ref="I102:I109"/>
    <mergeCell ref="J102:J109"/>
    <mergeCell ref="L102:L109"/>
    <mergeCell ref="M102:M109"/>
    <mergeCell ref="O102:O109"/>
    <mergeCell ref="P102:P109"/>
    <mergeCell ref="R102:R109"/>
    <mergeCell ref="S102:S109"/>
    <mergeCell ref="S71:S72"/>
    <mergeCell ref="U71:U72"/>
    <mergeCell ref="V71:V72"/>
    <mergeCell ref="X71:X72"/>
    <mergeCell ref="U48:U53"/>
    <mergeCell ref="V48:V53"/>
    <mergeCell ref="W48:W53"/>
    <mergeCell ref="X48:X53"/>
    <mergeCell ref="Y48:Y53"/>
    <mergeCell ref="Y39:Y41"/>
    <mergeCell ref="F48:F53"/>
    <mergeCell ref="G48:G53"/>
    <mergeCell ref="H48:H53"/>
    <mergeCell ref="I48:I53"/>
    <mergeCell ref="J48:J53"/>
    <mergeCell ref="K48:K53"/>
    <mergeCell ref="N48:N53"/>
    <mergeCell ref="Q48:Q53"/>
    <mergeCell ref="T48:T53"/>
    <mergeCell ref="L48:L53"/>
    <mergeCell ref="M48:M53"/>
    <mergeCell ref="O48:O53"/>
    <mergeCell ref="P48:P53"/>
    <mergeCell ref="R48:R53"/>
    <mergeCell ref="S48:S53"/>
    <mergeCell ref="S39:S41"/>
    <mergeCell ref="X39:X41"/>
    <mergeCell ref="X16:X17"/>
    <mergeCell ref="Y16:Y17"/>
    <mergeCell ref="F39:F41"/>
    <mergeCell ref="G39:G41"/>
    <mergeCell ref="H39:H41"/>
    <mergeCell ref="K39:K41"/>
    <mergeCell ref="N39:N41"/>
    <mergeCell ref="Q39:Q41"/>
    <mergeCell ref="T39:T41"/>
    <mergeCell ref="I39:I41"/>
    <mergeCell ref="J39:J41"/>
    <mergeCell ref="L39:L41"/>
    <mergeCell ref="M39:M41"/>
    <mergeCell ref="O39:O41"/>
    <mergeCell ref="P39:P41"/>
    <mergeCell ref="R39:R41"/>
    <mergeCell ref="R16:R17"/>
    <mergeCell ref="S16:S17"/>
    <mergeCell ref="U16:U17"/>
    <mergeCell ref="V16:V17"/>
    <mergeCell ref="W16:W17"/>
    <mergeCell ref="U39:U41"/>
    <mergeCell ref="V39:V41"/>
    <mergeCell ref="E114:E115"/>
    <mergeCell ref="E117:E118"/>
    <mergeCell ref="F16:F17"/>
    <mergeCell ref="G16:G17"/>
    <mergeCell ref="H16:H17"/>
    <mergeCell ref="F71:F72"/>
    <mergeCell ref="G71:G72"/>
    <mergeCell ref="H71:H72"/>
    <mergeCell ref="F111:F112"/>
    <mergeCell ref="G111:G112"/>
    <mergeCell ref="H111:H112"/>
    <mergeCell ref="F117:F118"/>
    <mergeCell ref="G117:G118"/>
    <mergeCell ref="H117:H118"/>
    <mergeCell ref="F114:F115"/>
    <mergeCell ref="G114:G115"/>
    <mergeCell ref="E71:E72"/>
    <mergeCell ref="E102:E109"/>
    <mergeCell ref="E111:E112"/>
    <mergeCell ref="E16:E17"/>
    <mergeCell ref="H114:H115"/>
    <mergeCell ref="AG110:AG111"/>
    <mergeCell ref="I71:I72"/>
    <mergeCell ref="K71:K72"/>
    <mergeCell ref="N71:N72"/>
    <mergeCell ref="Q71:Q72"/>
    <mergeCell ref="T71:T72"/>
    <mergeCell ref="J71:J72"/>
    <mergeCell ref="L71:L72"/>
    <mergeCell ref="M71:M72"/>
    <mergeCell ref="O71:O72"/>
    <mergeCell ref="P71:P72"/>
    <mergeCell ref="R71:R72"/>
    <mergeCell ref="AC87:AC88"/>
    <mergeCell ref="AD87:AD88"/>
    <mergeCell ref="AE87:AE88"/>
    <mergeCell ref="AF87:AF88"/>
    <mergeCell ref="AC89:AC109"/>
    <mergeCell ref="AD89:AD109"/>
    <mergeCell ref="AE89:AE109"/>
    <mergeCell ref="AF89:AF109"/>
    <mergeCell ref="AE79:AE80"/>
    <mergeCell ref="AF79:AF80"/>
    <mergeCell ref="AC82:AC86"/>
    <mergeCell ref="W71:W72"/>
    <mergeCell ref="AF16:AF17"/>
    <mergeCell ref="E39:E41"/>
    <mergeCell ref="E48:E53"/>
    <mergeCell ref="AE48:AE54"/>
    <mergeCell ref="AF48:AF54"/>
    <mergeCell ref="K16:K17"/>
    <mergeCell ref="I16:I17"/>
    <mergeCell ref="J16:J17"/>
    <mergeCell ref="L16:L17"/>
    <mergeCell ref="M16:M17"/>
    <mergeCell ref="N16:N17"/>
    <mergeCell ref="Q16:Q17"/>
    <mergeCell ref="T16:T17"/>
    <mergeCell ref="O16:O17"/>
    <mergeCell ref="P16:P17"/>
    <mergeCell ref="AC45:AC47"/>
    <mergeCell ref="AD45:AD47"/>
    <mergeCell ref="AE45:AE47"/>
    <mergeCell ref="AF45:AF47"/>
    <mergeCell ref="AC35:AC41"/>
    <mergeCell ref="AD35:AD41"/>
    <mergeCell ref="AE35:AE41"/>
    <mergeCell ref="AF35:AF41"/>
    <mergeCell ref="W39:W41"/>
    <mergeCell ref="AC168:AC173"/>
    <mergeCell ref="AD168:AD173"/>
    <mergeCell ref="AE168:AE173"/>
    <mergeCell ref="AF168:AF173"/>
    <mergeCell ref="AG4:AJ5"/>
    <mergeCell ref="AH110:AH111"/>
    <mergeCell ref="AI110:AI111"/>
    <mergeCell ref="AJ110:AJ111"/>
    <mergeCell ref="AC48:AC54"/>
    <mergeCell ref="AD48:AD54"/>
    <mergeCell ref="AC150:AC154"/>
    <mergeCell ref="AD150:AD154"/>
    <mergeCell ref="AE150:AE154"/>
    <mergeCell ref="AF150:AF154"/>
    <mergeCell ref="AC155:AC167"/>
    <mergeCell ref="AD155:AD167"/>
    <mergeCell ref="AE155:AE167"/>
    <mergeCell ref="AF155:AF167"/>
    <mergeCell ref="AC138:AC145"/>
    <mergeCell ref="AD138:AD145"/>
    <mergeCell ref="AE138:AE145"/>
    <mergeCell ref="AF138:AF145"/>
    <mergeCell ref="AC147:AC149"/>
    <mergeCell ref="AD82:AD86"/>
    <mergeCell ref="AD147:AD149"/>
    <mergeCell ref="AE147:AE149"/>
    <mergeCell ref="AF147:AF149"/>
    <mergeCell ref="AC126:AC133"/>
    <mergeCell ref="AD126:AD133"/>
    <mergeCell ref="AE126:AE133"/>
    <mergeCell ref="AF126:AF133"/>
    <mergeCell ref="AC134:AC137"/>
    <mergeCell ref="AD134:AD137"/>
    <mergeCell ref="AE134:AE137"/>
    <mergeCell ref="AF134:AF137"/>
    <mergeCell ref="AC117:AC121"/>
    <mergeCell ref="AD117:AD121"/>
    <mergeCell ref="AE117:AE121"/>
    <mergeCell ref="AF117:AF121"/>
    <mergeCell ref="AC122:AC125"/>
    <mergeCell ref="AD122:AD125"/>
    <mergeCell ref="AE122:AE125"/>
    <mergeCell ref="AF122:AF125"/>
    <mergeCell ref="AC110:AC112"/>
    <mergeCell ref="AD110:AD112"/>
    <mergeCell ref="AE110:AE112"/>
    <mergeCell ref="AF110:AF112"/>
    <mergeCell ref="AC113:AC116"/>
    <mergeCell ref="AD113:AD116"/>
    <mergeCell ref="AE113:AE116"/>
    <mergeCell ref="AF113:AF116"/>
    <mergeCell ref="AE82:AE86"/>
    <mergeCell ref="AF82:AF86"/>
    <mergeCell ref="AC65:AC73"/>
    <mergeCell ref="AD65:AD73"/>
    <mergeCell ref="AE65:AE73"/>
    <mergeCell ref="AF65:AF73"/>
    <mergeCell ref="AE74:AE78"/>
    <mergeCell ref="AF74:AF78"/>
    <mergeCell ref="AC55:AC56"/>
    <mergeCell ref="AD55:AD56"/>
    <mergeCell ref="AE55:AE56"/>
    <mergeCell ref="AF55:AF56"/>
    <mergeCell ref="AC57:AC64"/>
    <mergeCell ref="AD57:AD64"/>
    <mergeCell ref="AE57:AE64"/>
    <mergeCell ref="AF57:AF59"/>
    <mergeCell ref="AF60:AF61"/>
    <mergeCell ref="AF62:AF64"/>
    <mergeCell ref="AD42:AD44"/>
    <mergeCell ref="AE42:AE43"/>
    <mergeCell ref="AF42:AF43"/>
    <mergeCell ref="AC24:AC30"/>
    <mergeCell ref="AD24:AD30"/>
    <mergeCell ref="AE24:AE30"/>
    <mergeCell ref="AF24:AF30"/>
    <mergeCell ref="AC31:AC34"/>
    <mergeCell ref="AD31:AD34"/>
    <mergeCell ref="AE31:AE34"/>
    <mergeCell ref="AF31:AF34"/>
    <mergeCell ref="AC42:AC44"/>
    <mergeCell ref="AC14:AC20"/>
    <mergeCell ref="AD14:AD20"/>
    <mergeCell ref="AE14:AE20"/>
    <mergeCell ref="AC21:AC23"/>
    <mergeCell ref="AD21:AD23"/>
    <mergeCell ref="AE21:AE23"/>
    <mergeCell ref="AC7:AC10"/>
    <mergeCell ref="AD7:AD10"/>
    <mergeCell ref="AE7:AE10"/>
    <mergeCell ref="AF7:AF10"/>
    <mergeCell ref="AC11:AC12"/>
    <mergeCell ref="AD11:AD12"/>
    <mergeCell ref="AE11:AE12"/>
    <mergeCell ref="AF11:AF12"/>
    <mergeCell ref="Z155:Z167"/>
    <mergeCell ref="AA155:AA167"/>
    <mergeCell ref="AB155:AB167"/>
    <mergeCell ref="Z168:Z173"/>
    <mergeCell ref="AA168:AA173"/>
    <mergeCell ref="AB168:AB173"/>
    <mergeCell ref="Z147:Z149"/>
    <mergeCell ref="AA147:AA149"/>
    <mergeCell ref="AB147:AB149"/>
    <mergeCell ref="Z150:Z154"/>
    <mergeCell ref="AA150:AA154"/>
    <mergeCell ref="AB150:AB154"/>
    <mergeCell ref="Z134:Z137"/>
    <mergeCell ref="AA134:AA137"/>
    <mergeCell ref="AB134:AB137"/>
    <mergeCell ref="Z138:Z145"/>
    <mergeCell ref="AA138:AA145"/>
    <mergeCell ref="AB138:AB145"/>
    <mergeCell ref="Z122:Z125"/>
    <mergeCell ref="AA102:AA109"/>
    <mergeCell ref="AB102:AB109"/>
    <mergeCell ref="AA122:AA125"/>
    <mergeCell ref="AB122:AB124"/>
    <mergeCell ref="Z126:Z133"/>
    <mergeCell ref="AA126:AA133"/>
    <mergeCell ref="AB126:AB133"/>
    <mergeCell ref="Z113:Z116"/>
    <mergeCell ref="AA113:AA116"/>
    <mergeCell ref="AB113:AB116"/>
    <mergeCell ref="Z117:Z121"/>
    <mergeCell ref="AA119:AA120"/>
    <mergeCell ref="AB119:AB120"/>
    <mergeCell ref="AA117:AA118"/>
    <mergeCell ref="AB117:AB118"/>
    <mergeCell ref="T1047641:T1047655"/>
    <mergeCell ref="T1047656:T1047667"/>
    <mergeCell ref="T1047618:T1047629"/>
    <mergeCell ref="T1047630:T1047640"/>
    <mergeCell ref="T1047601:T1047617"/>
    <mergeCell ref="T1047519:T1047532"/>
    <mergeCell ref="Z18:Z26"/>
    <mergeCell ref="Z62:Z67"/>
    <mergeCell ref="AA62:AA64"/>
    <mergeCell ref="AA65:AA67"/>
    <mergeCell ref="Z68:Z72"/>
    <mergeCell ref="Z35:Z55"/>
    <mergeCell ref="AA35:AA55"/>
    <mergeCell ref="Z56:Z61"/>
    <mergeCell ref="AA56:AA61"/>
    <mergeCell ref="Z89:Z93"/>
    <mergeCell ref="AA89:AA93"/>
    <mergeCell ref="Z94:Z98"/>
    <mergeCell ref="AA94:AA98"/>
    <mergeCell ref="Z73:Z81"/>
    <mergeCell ref="AA73:AA76"/>
    <mergeCell ref="AA77:AA81"/>
    <mergeCell ref="Z82:Z88"/>
    <mergeCell ref="AA82:AA88"/>
    <mergeCell ref="U1047528:U1047529"/>
    <mergeCell ref="T1047533:T1047558"/>
    <mergeCell ref="T1047507:T1047518"/>
    <mergeCell ref="AA18:AA20"/>
    <mergeCell ref="AB18:AB26"/>
    <mergeCell ref="AA21:AA26"/>
    <mergeCell ref="Z27:Z34"/>
    <mergeCell ref="AA27:AA34"/>
    <mergeCell ref="AB27:AB34"/>
    <mergeCell ref="AB62:AB67"/>
    <mergeCell ref="AB35:AB45"/>
    <mergeCell ref="AB46:AB55"/>
    <mergeCell ref="AB57:AB61"/>
    <mergeCell ref="AB89:AB93"/>
    <mergeCell ref="AB94:AB98"/>
    <mergeCell ref="AB73:AB81"/>
    <mergeCell ref="AB82:AB88"/>
    <mergeCell ref="Z100:Z101"/>
    <mergeCell ref="AA100:AA101"/>
    <mergeCell ref="AB100:AB101"/>
    <mergeCell ref="Z110:Z112"/>
    <mergeCell ref="AA110:AA112"/>
    <mergeCell ref="AB110:AB112"/>
    <mergeCell ref="Z102:Z109"/>
    <mergeCell ref="Z15:Z17"/>
    <mergeCell ref="AA15:AA17"/>
    <mergeCell ref="AB15:AB17"/>
    <mergeCell ref="T1047721:T1047745"/>
    <mergeCell ref="T1047698:T1047720"/>
    <mergeCell ref="T1047668:T1047673"/>
    <mergeCell ref="T1047674:T1047683"/>
    <mergeCell ref="T1047684:T1047697"/>
    <mergeCell ref="A1:A2"/>
    <mergeCell ref="T1047584:T1047594"/>
    <mergeCell ref="T1047595:T1047600"/>
    <mergeCell ref="T1047559:T1047569"/>
    <mergeCell ref="T1047570:T1047583"/>
    <mergeCell ref="G4:G6"/>
    <mergeCell ref="C138:C145"/>
    <mergeCell ref="H5:J5"/>
    <mergeCell ref="K5:M5"/>
    <mergeCell ref="N5:P5"/>
    <mergeCell ref="Q5:S5"/>
    <mergeCell ref="T5:T6"/>
    <mergeCell ref="C155:C167"/>
    <mergeCell ref="B138:B173"/>
    <mergeCell ref="A138:A173"/>
    <mergeCell ref="A3:AJ3"/>
    <mergeCell ref="F4:F6"/>
    <mergeCell ref="U4:X5"/>
    <mergeCell ref="Y4:Y6"/>
    <mergeCell ref="Z4:AB5"/>
    <mergeCell ref="H4:T4"/>
    <mergeCell ref="Z7:Z10"/>
    <mergeCell ref="AA7:AA10"/>
    <mergeCell ref="AB7:AB10"/>
    <mergeCell ref="Z11:Z14"/>
    <mergeCell ref="AA11:AA14"/>
    <mergeCell ref="AB11:AB14"/>
    <mergeCell ref="B82:B112"/>
    <mergeCell ref="C110:C112"/>
    <mergeCell ref="D110:D112"/>
    <mergeCell ref="A4:A6"/>
    <mergeCell ref="B4:B6"/>
    <mergeCell ref="C4:C6"/>
    <mergeCell ref="D4:D6"/>
    <mergeCell ref="E4:E6"/>
    <mergeCell ref="D73:D81"/>
    <mergeCell ref="C113:C116"/>
    <mergeCell ref="B113:B125"/>
    <mergeCell ref="AC4:AF5"/>
    <mergeCell ref="A7:A137"/>
    <mergeCell ref="D134:D137"/>
    <mergeCell ref="B126:B137"/>
    <mergeCell ref="C134:C137"/>
    <mergeCell ref="C126:C133"/>
    <mergeCell ref="D126:D133"/>
    <mergeCell ref="D7:D10"/>
    <mergeCell ref="C27:C34"/>
    <mergeCell ref="D27:D34"/>
    <mergeCell ref="C18:C26"/>
    <mergeCell ref="C15:C17"/>
    <mergeCell ref="D15:D17"/>
    <mergeCell ref="D11:D14"/>
    <mergeCell ref="C56:C61"/>
    <mergeCell ref="D56:D61"/>
    <mergeCell ref="C62:C67"/>
    <mergeCell ref="D82:D88"/>
    <mergeCell ref="C82:C88"/>
    <mergeCell ref="C89:C109"/>
    <mergeCell ref="D122:D125"/>
    <mergeCell ref="D89:D109"/>
    <mergeCell ref="C122:C125"/>
    <mergeCell ref="C117:C121"/>
    <mergeCell ref="D117:D121"/>
    <mergeCell ref="B1:G1"/>
    <mergeCell ref="D155:D167"/>
    <mergeCell ref="C168:C173"/>
    <mergeCell ref="D168:D173"/>
    <mergeCell ref="C150:C154"/>
    <mergeCell ref="D150:D154"/>
    <mergeCell ref="C147:C149"/>
    <mergeCell ref="D147:D149"/>
    <mergeCell ref="D138:D145"/>
    <mergeCell ref="B7:B55"/>
    <mergeCell ref="D35:D55"/>
    <mergeCell ref="C35:C55"/>
    <mergeCell ref="D18:D26"/>
    <mergeCell ref="B56:B81"/>
    <mergeCell ref="C7:C10"/>
    <mergeCell ref="C11:C14"/>
    <mergeCell ref="D62:D67"/>
    <mergeCell ref="C68:C72"/>
    <mergeCell ref="D68:D72"/>
    <mergeCell ref="C73:C81"/>
    <mergeCell ref="D113:D116"/>
  </mergeCells>
  <dataValidations count="2">
    <dataValidation type="list" allowBlank="1" showInputMessage="1" showErrorMessage="1" sqref="Y7:Y149" xr:uid="{00000000-0002-0000-0100-000000000000}">
      <formula1>$P$1047507:$P$1047532</formula1>
    </dataValidation>
    <dataValidation allowBlank="1" showInputMessage="1" showErrorMessage="1" sqref="AF7:AI16 AF18:AF48 AF55:AF137 AG112:AI137 AG18:AI110 AC7:AC48 AC55:AC137 Z7:AB102 Z110:Z137 AA110:AB117 AA119:AB137" xr:uid="{00000000-0002-0000-0100-000001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72"/>
  <sheetViews>
    <sheetView topLeftCell="E117" zoomScale="80" zoomScaleNormal="80" workbookViewId="0">
      <selection activeCell="H118" sqref="H118"/>
    </sheetView>
  </sheetViews>
  <sheetFormatPr defaultColWidth="11.42578125" defaultRowHeight="15"/>
  <cols>
    <col min="1" max="1" width="20.7109375" customWidth="1"/>
    <col min="2" max="2" width="13.5703125" customWidth="1"/>
    <col min="3" max="3" width="17.140625" customWidth="1"/>
    <col min="4" max="4" width="15.7109375" customWidth="1"/>
    <col min="5" max="5" width="26.28515625" customWidth="1"/>
    <col min="6" max="6" width="16.5703125" customWidth="1"/>
    <col min="7" max="7" width="18.140625" customWidth="1"/>
    <col min="8" max="8" width="62" customWidth="1"/>
    <col min="9" max="9" width="12.7109375" customWidth="1"/>
    <col min="10" max="10" width="19.85546875" customWidth="1"/>
    <col min="11" max="11" width="10" customWidth="1"/>
    <col min="12" max="13" width="10.7109375" customWidth="1"/>
    <col min="14" max="14" width="9.85546875" customWidth="1"/>
    <col min="15" max="15" width="11.28515625" customWidth="1"/>
    <col min="16" max="16" width="16.5703125" customWidth="1"/>
    <col min="17" max="17" width="16.42578125" customWidth="1"/>
    <col min="18" max="18" width="14.85546875" customWidth="1"/>
    <col min="19" max="19" width="14.5703125" customWidth="1"/>
  </cols>
  <sheetData>
    <row r="1" spans="1:19" ht="78" customHeight="1">
      <c r="A1" s="221"/>
      <c r="B1" s="589" t="s">
        <v>2574</v>
      </c>
      <c r="C1" s="590"/>
      <c r="D1" s="590"/>
      <c r="E1" s="590"/>
      <c r="F1" s="590"/>
      <c r="G1" s="590"/>
      <c r="H1" s="590"/>
      <c r="I1" s="590"/>
      <c r="J1" s="590"/>
      <c r="K1" s="590"/>
      <c r="L1" s="590"/>
      <c r="M1" s="590"/>
      <c r="N1" s="590"/>
      <c r="O1" s="590"/>
    </row>
    <row r="3" spans="1:19">
      <c r="C3" s="9"/>
      <c r="D3" s="9"/>
      <c r="E3" s="9"/>
      <c r="F3" s="9"/>
      <c r="G3" s="9"/>
      <c r="H3" s="9"/>
      <c r="I3" s="9"/>
      <c r="J3" s="9"/>
      <c r="K3" s="9"/>
      <c r="L3" s="9"/>
      <c r="M3" s="9"/>
      <c r="N3" s="9"/>
      <c r="O3" s="9"/>
    </row>
    <row r="4" spans="1:19" ht="27.75" customHeight="1">
      <c r="A4" s="596" t="s">
        <v>2575</v>
      </c>
      <c r="B4" s="596"/>
      <c r="C4" s="596"/>
      <c r="D4" s="596"/>
      <c r="E4" s="596"/>
      <c r="F4" s="596"/>
      <c r="G4" s="596"/>
      <c r="H4" s="596"/>
      <c r="I4" s="596"/>
      <c r="J4" s="596"/>
      <c r="K4" s="596"/>
      <c r="L4" s="596"/>
      <c r="M4" s="596"/>
      <c r="N4" s="596"/>
      <c r="O4" s="596"/>
      <c r="P4" s="596"/>
      <c r="Q4" s="596"/>
      <c r="R4" s="596"/>
      <c r="S4" s="596"/>
    </row>
    <row r="5" spans="1:19" ht="15" customHeight="1">
      <c r="A5" s="602" t="s">
        <v>2576</v>
      </c>
      <c r="B5" s="602" t="s">
        <v>2577</v>
      </c>
      <c r="C5" s="591" t="s">
        <v>2578</v>
      </c>
      <c r="D5" s="594" t="s">
        <v>2579</v>
      </c>
      <c r="E5" s="602" t="s">
        <v>2580</v>
      </c>
      <c r="F5" s="594" t="s">
        <v>2581</v>
      </c>
      <c r="G5" s="600" t="s">
        <v>2582</v>
      </c>
      <c r="H5" s="591" t="s">
        <v>2583</v>
      </c>
      <c r="I5" s="599" t="s">
        <v>2584</v>
      </c>
      <c r="J5" s="601" t="s">
        <v>67</v>
      </c>
      <c r="K5" s="594" t="s">
        <v>2585</v>
      </c>
      <c r="L5" s="597"/>
      <c r="M5" s="597"/>
      <c r="N5" s="597"/>
      <c r="O5" s="598"/>
      <c r="P5" s="591" t="s">
        <v>2586</v>
      </c>
      <c r="Q5" s="591" t="s">
        <v>2587</v>
      </c>
      <c r="R5" s="591" t="s">
        <v>2588</v>
      </c>
      <c r="S5" s="591" t="s">
        <v>2589</v>
      </c>
    </row>
    <row r="6" spans="1:19" ht="59.25" customHeight="1">
      <c r="A6" s="603"/>
      <c r="B6" s="603"/>
      <c r="C6" s="592"/>
      <c r="D6" s="595"/>
      <c r="E6" s="603"/>
      <c r="F6" s="595"/>
      <c r="G6" s="591"/>
      <c r="H6" s="592"/>
      <c r="I6" s="534"/>
      <c r="J6" s="602"/>
      <c r="K6" s="291" t="s">
        <v>2590</v>
      </c>
      <c r="L6" s="291" t="s">
        <v>2591</v>
      </c>
      <c r="M6" s="291" t="s">
        <v>2592</v>
      </c>
      <c r="N6" s="291" t="s">
        <v>2593</v>
      </c>
      <c r="O6" s="292" t="s">
        <v>2594</v>
      </c>
      <c r="P6" s="592"/>
      <c r="Q6" s="592"/>
      <c r="R6" s="592"/>
      <c r="S6" s="592"/>
    </row>
    <row r="7" spans="1:19" ht="48" customHeight="1">
      <c r="A7" s="487" t="str">
        <f>ALINEACION_CONTROL_METAS!A7</f>
        <v>1. GESTIÓN AMBIENTAL REGIONAL</v>
      </c>
      <c r="B7" s="575">
        <f>PROGR_PROYEC_PONDE!B6</f>
        <v>0.5</v>
      </c>
      <c r="C7" s="487" t="str">
        <f>ALINEACION_CONTROL_METAS!B7</f>
        <v>PROGRAMA 1. ORDENAMIENTO AMBIENTAL DEL TERRITORIO DEL DEPARTAMENTO DEL QUINDÍO.</v>
      </c>
      <c r="D7" s="575">
        <f>PROGR_PROYEC_PONDE!D6</f>
        <v>0.2</v>
      </c>
      <c r="E7" s="487" t="str">
        <f>ALINEACION_CONTROL_METAS!C7</f>
        <v>Proyecto 1. Implementación de acciones para fortalecer el conocimiento en la gestión sostenible del suelo.</v>
      </c>
      <c r="F7" s="575">
        <f>PROGR_PROYEC_PONDE!F6</f>
        <v>0.16</v>
      </c>
      <c r="G7" s="487">
        <f>+ALINEACION_CONTROL_METAS!D7</f>
        <v>0</v>
      </c>
      <c r="H7" s="10" t="str">
        <f>ALINEACION_CONTROL_METAS!E7</f>
        <v>1. Realizar evaluación y valoración de prácticas de manejo sostenible de suelos implementados por la CRQ, en la Reserva Forestal Central y las Áreas Naturales Protegidas, en el marco de la elaboración de un estudio.</v>
      </c>
      <c r="I7" s="207" t="str">
        <f>ALINEACION_CONTROL_METAS!F7</f>
        <v>Porcentaje</v>
      </c>
      <c r="J7" s="207" t="str">
        <f>ALINEACION_CONTROL_METAS!G7</f>
        <v>% de ejecución del estudio</v>
      </c>
      <c r="K7" s="209">
        <f>ALINEACION_CONTROL_METAS!H7</f>
        <v>0.1</v>
      </c>
      <c r="L7" s="209">
        <f>ALINEACION_CONTROL_METAS!K7</f>
        <v>0.2</v>
      </c>
      <c r="M7" s="209">
        <f>ALINEACION_CONTROL_METAS!N7</f>
        <v>0.4</v>
      </c>
      <c r="N7" s="209">
        <f>ALINEACION_CONTROL_METAS!Q7</f>
        <v>0.3</v>
      </c>
      <c r="O7" s="209">
        <f>ALINEACION_CONTROL_METAS!T7</f>
        <v>1</v>
      </c>
      <c r="P7" s="209">
        <v>0.5</v>
      </c>
      <c r="Q7" s="209">
        <v>0.5</v>
      </c>
      <c r="R7" s="209">
        <v>0.33</v>
      </c>
      <c r="S7" s="209">
        <v>0.33</v>
      </c>
    </row>
    <row r="8" spans="1:19" ht="48" customHeight="1">
      <c r="A8" s="488"/>
      <c r="B8" s="588"/>
      <c r="C8" s="488"/>
      <c r="D8" s="588"/>
      <c r="E8" s="488"/>
      <c r="F8" s="588"/>
      <c r="G8" s="488"/>
      <c r="H8" s="10" t="str">
        <f>ALINEACION_CONTROL_METAS!E8</f>
        <v>2. Ejecutar las acciones de transferencia de tecnología consideradas en el plan operativo anual, necesarias para la Gestión Integral Ambiental del Suelo, en cumplimiento de la Política Nacional de Gestión Sostenible del Suelo.</v>
      </c>
      <c r="I8" s="207" t="str">
        <f>ALINEACION_CONTROL_METAS!F8</f>
        <v>Porcentaje</v>
      </c>
      <c r="J8" s="207" t="str">
        <f>ALINEACION_CONTROL_METAS!G8</f>
        <v>% de ejecución del plan operativo anual</v>
      </c>
      <c r="K8" s="209">
        <f>ALINEACION_CONTROL_METAS!H8</f>
        <v>0.25</v>
      </c>
      <c r="L8" s="209">
        <f>ALINEACION_CONTROL_METAS!K8</f>
        <v>0.25</v>
      </c>
      <c r="M8" s="209">
        <f>ALINEACION_CONTROL_METAS!N8</f>
        <v>0.25</v>
      </c>
      <c r="N8" s="209">
        <f>ALINEACION_CONTROL_METAS!Q8</f>
        <v>0.25</v>
      </c>
      <c r="O8" s="209">
        <f>ALINEACION_CONTROL_METAS!T8</f>
        <v>1</v>
      </c>
      <c r="P8" s="209">
        <v>0.5</v>
      </c>
      <c r="Q8" s="209">
        <v>0.5</v>
      </c>
      <c r="R8" s="209">
        <v>0.33</v>
      </c>
      <c r="S8" s="209">
        <v>0.33</v>
      </c>
    </row>
    <row r="9" spans="1:19" ht="48" customHeight="1">
      <c r="A9" s="488"/>
      <c r="B9" s="588"/>
      <c r="C9" s="488"/>
      <c r="D9" s="588"/>
      <c r="E9" s="488"/>
      <c r="F9" s="588"/>
      <c r="G9" s="488"/>
      <c r="H9" s="10" t="str">
        <f>ALINEACION_CONTROL_METAS!E9</f>
        <v>3. Realizar el estudio (mapa) de coberturas y usos de la tierra para las unidades de manejo de cuencas, según priorización, mínimo a escala 1:25.000.</v>
      </c>
      <c r="I9" s="207" t="str">
        <f>ALINEACION_CONTROL_METAS!F9</f>
        <v>Documento</v>
      </c>
      <c r="J9" s="207" t="str">
        <f>ALINEACION_CONTROL_METAS!G9</f>
        <v>Estudio realizado</v>
      </c>
      <c r="K9" s="209">
        <f>ALINEACION_CONTROL_METAS!H9</f>
        <v>0</v>
      </c>
      <c r="L9" s="209">
        <f>ALINEACION_CONTROL_METAS!K9</f>
        <v>0</v>
      </c>
      <c r="M9" s="209">
        <f>ALINEACION_CONTROL_METAS!N9</f>
        <v>1</v>
      </c>
      <c r="N9" s="209">
        <f>ALINEACION_CONTROL_METAS!Q9</f>
        <v>0</v>
      </c>
      <c r="O9" s="209">
        <f>ALINEACION_CONTROL_METAS!T9</f>
        <v>1</v>
      </c>
      <c r="P9" s="209">
        <v>0</v>
      </c>
      <c r="Q9" s="209">
        <v>0</v>
      </c>
      <c r="R9" s="209">
        <v>0.34</v>
      </c>
      <c r="S9" s="209">
        <v>0</v>
      </c>
    </row>
    <row r="10" spans="1:19" ht="48" customHeight="1">
      <c r="A10" s="488"/>
      <c r="B10" s="588"/>
      <c r="C10" s="488"/>
      <c r="D10" s="588"/>
      <c r="E10" s="489"/>
      <c r="F10" s="576"/>
      <c r="G10" s="489"/>
      <c r="H10" s="10" t="str">
        <f>ALINEACION_CONTROL_METAS!E10</f>
        <v>4. Actualizar el mapa de conflictos de uso del suelo del departamento del Quindío para las unidades de manejo de cuencas priorizadas, mínimo a escala 1:25.000.</v>
      </c>
      <c r="I10" s="207" t="str">
        <f>ALINEACION_CONTROL_METAS!F10</f>
        <v>Mapa</v>
      </c>
      <c r="J10" s="207" t="str">
        <f>ALINEACION_CONTROL_METAS!G10</f>
        <v>Mapa actualizado</v>
      </c>
      <c r="K10" s="209">
        <f>ALINEACION_CONTROL_METAS!H10</f>
        <v>0</v>
      </c>
      <c r="L10" s="209">
        <f>ALINEACION_CONTROL_METAS!K10</f>
        <v>0</v>
      </c>
      <c r="M10" s="209">
        <f>ALINEACION_CONTROL_METAS!N10</f>
        <v>0</v>
      </c>
      <c r="N10" s="209">
        <f>ALINEACION_CONTROL_METAS!Q10</f>
        <v>1</v>
      </c>
      <c r="O10" s="209">
        <f>ALINEACION_CONTROL_METAS!T10</f>
        <v>1</v>
      </c>
      <c r="P10" s="209">
        <v>0</v>
      </c>
      <c r="Q10" s="209">
        <v>0</v>
      </c>
      <c r="R10" s="209">
        <v>0</v>
      </c>
      <c r="S10" s="209">
        <v>0.34</v>
      </c>
    </row>
    <row r="11" spans="1:19" ht="52.5" customHeight="1">
      <c r="A11" s="488"/>
      <c r="B11" s="588"/>
      <c r="C11" s="488"/>
      <c r="D11" s="588"/>
      <c r="E11" s="487" t="str">
        <f>PROGR_PROYEC_PONDE!E7</f>
        <v xml:space="preserve">Proyecto 2. Control, seguimiento y monitoreo al suelo del departamento del Quindío.   </v>
      </c>
      <c r="F11" s="575">
        <f>PROGR_PROYEC_PONDE!F7</f>
        <v>0.16</v>
      </c>
      <c r="G11" s="487">
        <f>ALINEACION_CONTROL_METAS!D11</f>
        <v>0</v>
      </c>
      <c r="H11" s="10" t="str">
        <f>ALINEACION_CONTROL_METAS!E11</f>
        <v>1. Generar  metodología para el monitoreo y seguimiento de la calidad del suelo.</v>
      </c>
      <c r="I11" s="207" t="str">
        <f>ALINEACION_CONTROL_METAS!F11</f>
        <v>Documento</v>
      </c>
      <c r="J11" s="207" t="str">
        <f>ALINEACION_CONTROL_METAS!G11</f>
        <v>Documento</v>
      </c>
      <c r="K11" s="209">
        <f>ALINEACION_CONTROL_METAS!H11</f>
        <v>0</v>
      </c>
      <c r="L11" s="209">
        <f>ALINEACION_CONTROL_METAS!K11</f>
        <v>1</v>
      </c>
      <c r="M11" s="209">
        <f>ALINEACION_CONTROL_METAS!N11</f>
        <v>0</v>
      </c>
      <c r="N11" s="209">
        <f>ALINEACION_CONTROL_METAS!Q11</f>
        <v>0</v>
      </c>
      <c r="O11" s="209">
        <f>ALINEACION_CONTROL_METAS!T11</f>
        <v>1</v>
      </c>
      <c r="P11" s="209">
        <v>0</v>
      </c>
      <c r="Q11" s="209">
        <v>0.33</v>
      </c>
      <c r="R11" s="209">
        <v>0</v>
      </c>
      <c r="S11" s="209">
        <v>0</v>
      </c>
    </row>
    <row r="12" spans="1:19" ht="52.5" customHeight="1">
      <c r="A12" s="488"/>
      <c r="B12" s="588"/>
      <c r="C12" s="488"/>
      <c r="D12" s="588"/>
      <c r="E12" s="488"/>
      <c r="F12" s="588"/>
      <c r="G12" s="488"/>
      <c r="H12" s="10" t="str">
        <f>ALINEACION_CONTROL_METAS!E12</f>
        <v>2. Ejecutar la metodología para el monitoreo y seguimiento de la calidad del suelo.</v>
      </c>
      <c r="I12" s="207" t="str">
        <f>ALINEACION_CONTROL_METAS!F12</f>
        <v>Porcentaje</v>
      </c>
      <c r="J12" s="207" t="str">
        <f>ALINEACION_CONTROL_METAS!G12</f>
        <v>% de ejecución del plan de monitoreo</v>
      </c>
      <c r="K12" s="209">
        <f>ALINEACION_CONTROL_METAS!H12</f>
        <v>0</v>
      </c>
      <c r="L12" s="209">
        <f>ALINEACION_CONTROL_METAS!K12</f>
        <v>0</v>
      </c>
      <c r="M12" s="209">
        <f>ALINEACION_CONTROL_METAS!N12</f>
        <v>0.5</v>
      </c>
      <c r="N12" s="209">
        <f>ALINEACION_CONTROL_METAS!Q12</f>
        <v>0.5</v>
      </c>
      <c r="O12" s="209">
        <f>ALINEACION_CONTROL_METAS!T12</f>
        <v>1</v>
      </c>
      <c r="P12" s="209">
        <v>0</v>
      </c>
      <c r="Q12" s="209">
        <v>0</v>
      </c>
      <c r="R12" s="209">
        <v>0.33</v>
      </c>
      <c r="S12" s="209">
        <v>0.33</v>
      </c>
    </row>
    <row r="13" spans="1:19" ht="52.5" customHeight="1">
      <c r="A13" s="488"/>
      <c r="B13" s="588"/>
      <c r="C13" s="488"/>
      <c r="D13" s="588"/>
      <c r="E13" s="488"/>
      <c r="F13" s="588"/>
      <c r="G13" s="488"/>
      <c r="H13" s="10" t="str">
        <f>ALINEACION_CONTROL_METAS!E13</f>
        <v>3. Regular, controlar y hacer seguimiento al manejo y a la calidad de los suelos, de acuerdo con el plan anual.</v>
      </c>
      <c r="I13" s="207" t="str">
        <f>ALINEACION_CONTROL_METAS!F13</f>
        <v>Porcentaje</v>
      </c>
      <c r="J13" s="207" t="str">
        <f>ALINEACION_CONTROL_METAS!G13</f>
        <v>% de ejecución plan anual</v>
      </c>
      <c r="K13" s="209">
        <f>ALINEACION_CONTROL_METAS!H13</f>
        <v>0.25</v>
      </c>
      <c r="L13" s="209">
        <f>ALINEACION_CONTROL_METAS!K13</f>
        <v>0.25</v>
      </c>
      <c r="M13" s="209">
        <f>ALINEACION_CONTROL_METAS!N13</f>
        <v>0.25</v>
      </c>
      <c r="N13" s="209">
        <f>ALINEACION_CONTROL_METAS!Q13</f>
        <v>0.25</v>
      </c>
      <c r="O13" s="209">
        <f>ALINEACION_CONTROL_METAS!T13</f>
        <v>1</v>
      </c>
      <c r="P13" s="209">
        <v>0.5</v>
      </c>
      <c r="Q13" s="209">
        <v>0.33</v>
      </c>
      <c r="R13" s="209">
        <v>0.33</v>
      </c>
      <c r="S13" s="209">
        <v>0.33</v>
      </c>
    </row>
    <row r="14" spans="1:19" ht="33" customHeight="1">
      <c r="A14" s="488"/>
      <c r="B14" s="588"/>
      <c r="C14" s="488"/>
      <c r="D14" s="588"/>
      <c r="E14" s="489"/>
      <c r="F14" s="576"/>
      <c r="G14" s="489"/>
      <c r="H14" s="10" t="str">
        <f>ALINEACION_CONTROL_METAS!E14</f>
        <v>4. Implementar concertadamente con los entes territoriales estrategias de preservación y conservación de suelos de protección ambiental, de acuerdo con el plan anual .</v>
      </c>
      <c r="I14" s="207" t="str">
        <f>ALINEACION_CONTROL_METAS!F14</f>
        <v>Porcentaje</v>
      </c>
      <c r="J14" s="207" t="str">
        <f>ALINEACION_CONTROL_METAS!G14</f>
        <v>% de ejecución plan anual</v>
      </c>
      <c r="K14" s="209">
        <f>ALINEACION_CONTROL_METAS!H14</f>
        <v>0.25</v>
      </c>
      <c r="L14" s="209">
        <f>ALINEACION_CONTROL_METAS!K14</f>
        <v>0.25</v>
      </c>
      <c r="M14" s="209">
        <f>ALINEACION_CONTROL_METAS!N14</f>
        <v>0.25</v>
      </c>
      <c r="N14" s="209">
        <f>ALINEACION_CONTROL_METAS!Q14</f>
        <v>0.25</v>
      </c>
      <c r="O14" s="209">
        <f>ALINEACION_CONTROL_METAS!T14</f>
        <v>1</v>
      </c>
      <c r="P14" s="209">
        <v>0.5</v>
      </c>
      <c r="Q14" s="209">
        <v>0.34</v>
      </c>
      <c r="R14" s="209">
        <v>0.34</v>
      </c>
      <c r="S14" s="209">
        <v>0.34</v>
      </c>
    </row>
    <row r="15" spans="1:19" ht="36" customHeight="1">
      <c r="A15" s="488"/>
      <c r="B15" s="588"/>
      <c r="C15" s="488"/>
      <c r="D15" s="588"/>
      <c r="E15" s="487" t="str">
        <f>PROGR_PROYEC_PONDE!E8</f>
        <v>Proyecto 3. Recuperación y rehabilitación de suelos degradados o en conflicto en el departamento del Quindío.</v>
      </c>
      <c r="F15" s="575">
        <f>PROGR_PROYEC_PONDE!F8</f>
        <v>0.16</v>
      </c>
      <c r="G15" s="487">
        <f>ALINEACION_CONTROL_METAS!D15</f>
        <v>0</v>
      </c>
      <c r="H15" s="10" t="str">
        <f>ALINEACION_CONTROL_METAS!E15</f>
        <v>1. Ejecutar acciones de  reconversión socioambiental de sistemas productivos en el departamento del Quindío.</v>
      </c>
      <c r="I15" s="207" t="str">
        <f>ALINEACION_CONTROL_METAS!F15</f>
        <v>Número</v>
      </c>
      <c r="J15" s="207" t="str">
        <f>ALINEACION_CONTROL_METAS!G15</f>
        <v>Número de Parcelas</v>
      </c>
      <c r="K15" s="207">
        <f>ALINEACION_CONTROL_METAS!H15</f>
        <v>3</v>
      </c>
      <c r="L15" s="207">
        <f>ALINEACION_CONTROL_METAS!K15</f>
        <v>8</v>
      </c>
      <c r="M15" s="207">
        <f>ALINEACION_CONTROL_METAS!N15</f>
        <v>8</v>
      </c>
      <c r="N15" s="207">
        <f>ALINEACION_CONTROL_METAS!Q15</f>
        <v>8</v>
      </c>
      <c r="O15" s="207">
        <f>ALINEACION_CONTROL_METAS!T15</f>
        <v>27</v>
      </c>
      <c r="P15" s="209">
        <v>0.5</v>
      </c>
      <c r="Q15" s="209">
        <v>0.5</v>
      </c>
      <c r="R15" s="209">
        <v>0.5</v>
      </c>
      <c r="S15" s="209">
        <v>0.5</v>
      </c>
    </row>
    <row r="16" spans="1:19" ht="33.75" customHeight="1">
      <c r="A16" s="488"/>
      <c r="B16" s="588"/>
      <c r="C16" s="488"/>
      <c r="D16" s="588"/>
      <c r="E16" s="489"/>
      <c r="F16" s="576"/>
      <c r="G16" s="489"/>
      <c r="H16" s="10" t="str">
        <f>ALINEACION_CONTROL_METAS!E16</f>
        <v>2. Ejecutar acciones para la recuperación y rehabilitación de suelos degradados en el departamento del Quindío.</v>
      </c>
      <c r="I16" s="207" t="str">
        <f>ALINEACION_CONTROL_METAS!F16</f>
        <v>Número</v>
      </c>
      <c r="J16" s="207" t="str">
        <f>ALINEACION_CONTROL_METAS!G16</f>
        <v>Número de Predios</v>
      </c>
      <c r="K16" s="207">
        <f>ALINEACION_CONTROL_METAS!H16</f>
        <v>8</v>
      </c>
      <c r="L16" s="207">
        <f>ALINEACION_CONTROL_METAS!K16</f>
        <v>12</v>
      </c>
      <c r="M16" s="207">
        <f>ALINEACION_CONTROL_METAS!N16</f>
        <v>12</v>
      </c>
      <c r="N16" s="207">
        <f>ALINEACION_CONTROL_METAS!Q16</f>
        <v>12</v>
      </c>
      <c r="O16" s="207">
        <f>ALINEACION_CONTROL_METAS!T16</f>
        <v>44</v>
      </c>
      <c r="P16" s="209">
        <v>0.5</v>
      </c>
      <c r="Q16" s="209">
        <v>0.5</v>
      </c>
      <c r="R16" s="209">
        <v>0.5</v>
      </c>
      <c r="S16" s="209">
        <v>0.5</v>
      </c>
    </row>
    <row r="17" spans="1:19" ht="42" customHeight="1">
      <c r="A17" s="488"/>
      <c r="B17" s="588"/>
      <c r="C17" s="488"/>
      <c r="D17" s="588"/>
      <c r="E17" s="487" t="str">
        <f>PROGR_PROYEC_PONDE!E9</f>
        <v>Proyecto 4. Implementación de la planificación territorial y regional para el ordenamiento ambiental en el departamento del Quindío.</v>
      </c>
      <c r="F17" s="575">
        <f>PROGR_PROYEC_PONDE!F9</f>
        <v>0.16</v>
      </c>
      <c r="G17" s="487">
        <f>ALINEACION_CONTROL_METAS!D18</f>
        <v>0</v>
      </c>
      <c r="H17" s="10" t="str">
        <f>ALINEACION_CONTROL_METAS!E18</f>
        <v>1. Revisar, ajustar y adoptar la zonificación de la Reserva Forestal Central a escala 1:25.000, según lineamientos del MADS.</v>
      </c>
      <c r="I17" s="207" t="str">
        <f>ALINEACION_CONTROL_METAS!F18</f>
        <v xml:space="preserve">Documento </v>
      </c>
      <c r="J17" s="207" t="str">
        <f>ALINEACION_CONTROL_METAS!G18</f>
        <v>Documento adoptado</v>
      </c>
      <c r="K17" s="207">
        <f>ALINEACION_CONTROL_METAS!H18</f>
        <v>1</v>
      </c>
      <c r="L17" s="207">
        <f>ALINEACION_CONTROL_METAS!K18</f>
        <v>0</v>
      </c>
      <c r="M17" s="207">
        <f>ALINEACION_CONTROL_METAS!N18</f>
        <v>0</v>
      </c>
      <c r="N17" s="207">
        <f>ALINEACION_CONTROL_METAS!Q18</f>
        <v>0</v>
      </c>
      <c r="O17" s="207">
        <f>ALINEACION_CONTROL_METAS!T18</f>
        <v>1</v>
      </c>
      <c r="P17" s="209">
        <v>0.14000000000000001</v>
      </c>
      <c r="Q17" s="209">
        <v>0</v>
      </c>
      <c r="R17" s="209">
        <v>0</v>
      </c>
      <c r="S17" s="209">
        <v>0</v>
      </c>
    </row>
    <row r="18" spans="1:19" ht="39" customHeight="1">
      <c r="A18" s="488"/>
      <c r="B18" s="588"/>
      <c r="C18" s="488"/>
      <c r="D18" s="588"/>
      <c r="E18" s="488"/>
      <c r="F18" s="588"/>
      <c r="G18" s="488"/>
      <c r="H18" s="10" t="str">
        <f>ALINEACION_CONTROL_METAS!E19</f>
        <v>2. Generar  lineamientos para el manejo sostenible de la Reserva Forestal Central con enfoque en sistemas de producción.</v>
      </c>
      <c r="I18" s="207" t="str">
        <f>ALINEACION_CONTROL_METAS!F19</f>
        <v xml:space="preserve">Documento </v>
      </c>
      <c r="J18" s="207" t="str">
        <f>ALINEACION_CONTROL_METAS!G19</f>
        <v>Documento</v>
      </c>
      <c r="K18" s="207">
        <f>ALINEACION_CONTROL_METAS!H19</f>
        <v>1</v>
      </c>
      <c r="L18" s="207">
        <f>ALINEACION_CONTROL_METAS!K19</f>
        <v>0</v>
      </c>
      <c r="M18" s="207">
        <f>ALINEACION_CONTROL_METAS!N19</f>
        <v>0</v>
      </c>
      <c r="N18" s="207">
        <f>ALINEACION_CONTROL_METAS!Q19</f>
        <v>0</v>
      </c>
      <c r="O18" s="207">
        <f>ALINEACION_CONTROL_METAS!T19</f>
        <v>1</v>
      </c>
      <c r="P18" s="209">
        <v>0.14000000000000001</v>
      </c>
      <c r="Q18" s="209">
        <v>0</v>
      </c>
      <c r="R18" s="209">
        <v>0</v>
      </c>
      <c r="S18" s="209">
        <v>0</v>
      </c>
    </row>
    <row r="19" spans="1:19" ht="41.25" customHeight="1">
      <c r="A19" s="488"/>
      <c r="B19" s="588"/>
      <c r="C19" s="488"/>
      <c r="D19" s="588"/>
      <c r="E19" s="488"/>
      <c r="F19" s="588"/>
      <c r="G19" s="488"/>
      <c r="H19" s="10" t="str">
        <f>ALINEACION_CONTROL_METAS!E20</f>
        <v>3. Divulgar,  promover e  implementar los lineamientos de manejo sostenible del suelo en la Reserva Forestal Central a través de un plan de trabajo.</v>
      </c>
      <c r="I19" s="207" t="str">
        <f>ALINEACION_CONTROL_METAS!F20</f>
        <v>Porcentaje</v>
      </c>
      <c r="J19" s="207" t="str">
        <f>ALINEACION_CONTROL_METAS!G20</f>
        <v xml:space="preserve">% de ejecución del plan </v>
      </c>
      <c r="K19" s="209">
        <f>ALINEACION_CONTROL_METAS!H20</f>
        <v>0</v>
      </c>
      <c r="L19" s="209">
        <f>ALINEACION_CONTROL_METAS!K20</f>
        <v>0.3</v>
      </c>
      <c r="M19" s="209">
        <f>ALINEACION_CONTROL_METAS!N20</f>
        <v>0.3</v>
      </c>
      <c r="N19" s="209">
        <f>ALINEACION_CONTROL_METAS!Q20</f>
        <v>0.4</v>
      </c>
      <c r="O19" s="209">
        <f>ALINEACION_CONTROL_METAS!T20</f>
        <v>1</v>
      </c>
      <c r="P19" s="209">
        <v>0</v>
      </c>
      <c r="Q19" s="209">
        <v>0.16</v>
      </c>
      <c r="R19" s="209">
        <v>0.2</v>
      </c>
      <c r="S19" s="209">
        <v>0.2</v>
      </c>
    </row>
    <row r="20" spans="1:19" ht="32.25" customHeight="1">
      <c r="A20" s="488"/>
      <c r="B20" s="588"/>
      <c r="C20" s="488"/>
      <c r="D20" s="588"/>
      <c r="E20" s="488"/>
      <c r="F20" s="588"/>
      <c r="G20" s="488"/>
      <c r="H20" s="10" t="str">
        <f>ALINEACION_CONTROL_METAS!E21</f>
        <v>4. Definir la estructura ecológica principal departamental, de acuerdo con la metodología IDEAM.</v>
      </c>
      <c r="I20" s="207" t="str">
        <f>ALINEACION_CONTROL_METAS!F21</f>
        <v xml:space="preserve">Documento </v>
      </c>
      <c r="J20" s="207" t="str">
        <f>ALINEACION_CONTROL_METAS!G21</f>
        <v>Documento técnico</v>
      </c>
      <c r="K20" s="207">
        <f>ALINEACION_CONTROL_METAS!H21</f>
        <v>0</v>
      </c>
      <c r="L20" s="207">
        <f>ALINEACION_CONTROL_METAS!K21</f>
        <v>1</v>
      </c>
      <c r="M20" s="207">
        <f>ALINEACION_CONTROL_METAS!N21</f>
        <v>0</v>
      </c>
      <c r="N20" s="207">
        <f>ALINEACION_CONTROL_METAS!Q21</f>
        <v>0</v>
      </c>
      <c r="O20" s="207">
        <f>ALINEACION_CONTROL_METAS!T21</f>
        <v>1</v>
      </c>
      <c r="P20" s="209">
        <v>0</v>
      </c>
      <c r="Q20" s="209">
        <v>0.16</v>
      </c>
      <c r="R20" s="209">
        <v>0</v>
      </c>
      <c r="S20" s="209">
        <v>0</v>
      </c>
    </row>
    <row r="21" spans="1:19" ht="45.75" customHeight="1">
      <c r="A21" s="488"/>
      <c r="B21" s="588"/>
      <c r="C21" s="488"/>
      <c r="D21" s="588"/>
      <c r="E21" s="488"/>
      <c r="F21" s="588"/>
      <c r="G21" s="488"/>
      <c r="H21" s="10" t="str">
        <f>ALINEACION_CONTROL_METAS!E22</f>
        <v>5. Actualizar el estado de los recursos naturales del departamento del Quindío.</v>
      </c>
      <c r="I21" s="207" t="str">
        <f>ALINEACION_CONTROL_METAS!F22</f>
        <v xml:space="preserve">Documento </v>
      </c>
      <c r="J21" s="207" t="str">
        <f>ALINEACION_CONTROL_METAS!G22</f>
        <v>Documento actualizado</v>
      </c>
      <c r="K21" s="207">
        <f>ALINEACION_CONTROL_METAS!H22</f>
        <v>1</v>
      </c>
      <c r="L21" s="207">
        <f>ALINEACION_CONTROL_METAS!K22</f>
        <v>0</v>
      </c>
      <c r="M21" s="207">
        <f>ALINEACION_CONTROL_METAS!N22</f>
        <v>0</v>
      </c>
      <c r="N21" s="207">
        <f>ALINEACION_CONTROL_METAS!Q22</f>
        <v>0</v>
      </c>
      <c r="O21" s="207">
        <f>ALINEACION_CONTROL_METAS!T22</f>
        <v>1</v>
      </c>
      <c r="P21" s="209">
        <v>0.14000000000000001</v>
      </c>
      <c r="Q21" s="209">
        <v>0</v>
      </c>
      <c r="R21" s="209">
        <v>0</v>
      </c>
      <c r="S21" s="209">
        <v>0</v>
      </c>
    </row>
    <row r="22" spans="1:19" ht="65.25" customHeight="1">
      <c r="A22" s="488"/>
      <c r="B22" s="588"/>
      <c r="C22" s="488"/>
      <c r="D22" s="588"/>
      <c r="E22" s="488"/>
      <c r="F22" s="588"/>
      <c r="G22" s="488"/>
      <c r="H22" s="10" t="str">
        <f>ALINEACION_CONTROL_METAS!E23</f>
        <v>6. Asesorar y apoyar técnicamente la formulación y ejecución de los planes de manejo y demás acciones de gestión ambiental en territorios indígenas del Quindío, según programa anual concertado.</v>
      </c>
      <c r="I22" s="207" t="str">
        <f>ALINEACION_CONTROL_METAS!F23</f>
        <v>Porcentaje</v>
      </c>
      <c r="J22" s="207" t="str">
        <f>ALINEACION_CONTROL_METAS!G23</f>
        <v>% de ejecución programa anual concertado</v>
      </c>
      <c r="K22" s="209">
        <f>ALINEACION_CONTROL_METAS!H23</f>
        <v>0.25</v>
      </c>
      <c r="L22" s="209">
        <f>ALINEACION_CONTROL_METAS!K23</f>
        <v>0.25</v>
      </c>
      <c r="M22" s="209">
        <f>ALINEACION_CONTROL_METAS!N23</f>
        <v>0.25</v>
      </c>
      <c r="N22" s="209">
        <f>ALINEACION_CONTROL_METAS!Q23</f>
        <v>0.25</v>
      </c>
      <c r="O22" s="209">
        <f>ALINEACION_CONTROL_METAS!T23</f>
        <v>1</v>
      </c>
      <c r="P22" s="209">
        <v>0.14000000000000001</v>
      </c>
      <c r="Q22" s="209">
        <v>0.17</v>
      </c>
      <c r="R22" s="209">
        <v>0.2</v>
      </c>
      <c r="S22" s="209">
        <v>0.2</v>
      </c>
    </row>
    <row r="23" spans="1:19" ht="46.5" customHeight="1">
      <c r="A23" s="488"/>
      <c r="B23" s="588"/>
      <c r="C23" s="488"/>
      <c r="D23" s="588"/>
      <c r="E23" s="488"/>
      <c r="F23" s="588"/>
      <c r="G23" s="488"/>
      <c r="H23" s="10" t="str">
        <f>ALINEACION_CONTROL_METAS!E24</f>
        <v>7. Asesorar y apoyar técnicamente la formulación y ejecución de planes de manejo y demás acciones de gestión ambiental en tierras colectivas de comunidades negras, afrocolombianas, raizales y palenqueras del Quindío, según programa anual concertado.</v>
      </c>
      <c r="I23" s="207" t="str">
        <f>ALINEACION_CONTROL_METAS!F24</f>
        <v>Porcentaje</v>
      </c>
      <c r="J23" s="207" t="str">
        <f>ALINEACION_CONTROL_METAS!G24</f>
        <v>% de ejecución programa anual concertado</v>
      </c>
      <c r="K23" s="209">
        <f>ALINEACION_CONTROL_METAS!H24</f>
        <v>0.25</v>
      </c>
      <c r="L23" s="209">
        <f>ALINEACION_CONTROL_METAS!K24</f>
        <v>0.25</v>
      </c>
      <c r="M23" s="209">
        <f>ALINEACION_CONTROL_METAS!N24</f>
        <v>0.25</v>
      </c>
      <c r="N23" s="209">
        <f>ALINEACION_CONTROL_METAS!Q24</f>
        <v>0.25</v>
      </c>
      <c r="O23" s="209">
        <f>ALINEACION_CONTROL_METAS!T24</f>
        <v>1</v>
      </c>
      <c r="P23" s="209">
        <v>0.14000000000000001</v>
      </c>
      <c r="Q23" s="209">
        <v>0.17</v>
      </c>
      <c r="R23" s="209">
        <v>0.2</v>
      </c>
      <c r="S23" s="209">
        <v>0.2</v>
      </c>
    </row>
    <row r="24" spans="1:19" ht="46.5" customHeight="1">
      <c r="A24" s="488"/>
      <c r="B24" s="588"/>
      <c r="C24" s="488"/>
      <c r="D24" s="588"/>
      <c r="E24" s="488"/>
      <c r="F24" s="588"/>
      <c r="G24" s="488"/>
      <c r="H24" s="10" t="str">
        <f>ALINEACION_CONTROL_METAS!E25</f>
        <v>8. Prestar asesoría técnica y jurídica a los entes territoriales (según plan de trabajo anual) y actores internos y externos en procesos relacionados con ordenamiento ambiental territorial.</v>
      </c>
      <c r="I24" s="207" t="str">
        <f>ALINEACION_CONTROL_METAS!F25</f>
        <v>Porcentaje</v>
      </c>
      <c r="J24" s="207" t="str">
        <f>ALINEACION_CONTROL_METAS!G25</f>
        <v>% de ejecución plan de trabajo anual</v>
      </c>
      <c r="K24" s="209">
        <f>ALINEACION_CONTROL_METAS!H25</f>
        <v>0.25</v>
      </c>
      <c r="L24" s="209">
        <f>ALINEACION_CONTROL_METAS!K25</f>
        <v>0.25</v>
      </c>
      <c r="M24" s="209">
        <f>ALINEACION_CONTROL_METAS!N25</f>
        <v>0.25</v>
      </c>
      <c r="N24" s="209">
        <f>ALINEACION_CONTROL_METAS!Q25</f>
        <v>0.25</v>
      </c>
      <c r="O24" s="209">
        <f>ALINEACION_CONTROL_METAS!T25</f>
        <v>1</v>
      </c>
      <c r="P24" s="209">
        <v>0.15</v>
      </c>
      <c r="Q24" s="209">
        <v>0.17</v>
      </c>
      <c r="R24" s="209">
        <v>0.2</v>
      </c>
      <c r="S24" s="209">
        <v>0.2</v>
      </c>
    </row>
    <row r="25" spans="1:19" ht="38.25" customHeight="1">
      <c r="A25" s="488"/>
      <c r="B25" s="588"/>
      <c r="C25" s="488"/>
      <c r="D25" s="588"/>
      <c r="E25" s="489"/>
      <c r="F25" s="576"/>
      <c r="G25" s="489"/>
      <c r="H25" s="10" t="str">
        <f>ALINEACION_CONTROL_METAS!E26</f>
        <v>9. Desarrollar acciones para la ejecución y seguimiento al componente programático del POMCA del río La Vieja.</v>
      </c>
      <c r="I25" s="207" t="str">
        <f>ALINEACION_CONTROL_METAS!F26</f>
        <v>Informes</v>
      </c>
      <c r="J25" s="207" t="str">
        <f>ALINEACION_CONTROL_METAS!G26</f>
        <v>Informe de seguimiento anual del POMCA</v>
      </c>
      <c r="K25" s="207">
        <f>ALINEACION_CONTROL_METAS!H26</f>
        <v>1</v>
      </c>
      <c r="L25" s="207">
        <f>ALINEACION_CONTROL_METAS!K26</f>
        <v>1</v>
      </c>
      <c r="M25" s="207">
        <f>ALINEACION_CONTROL_METAS!N26</f>
        <v>1</v>
      </c>
      <c r="N25" s="207">
        <f>ALINEACION_CONTROL_METAS!Q26</f>
        <v>1</v>
      </c>
      <c r="O25" s="207">
        <f>ALINEACION_CONTROL_METAS!T26</f>
        <v>4</v>
      </c>
      <c r="P25" s="209">
        <v>0.15</v>
      </c>
      <c r="Q25" s="209">
        <v>0.17</v>
      </c>
      <c r="R25" s="209">
        <v>0.2</v>
      </c>
      <c r="S25" s="209">
        <v>0.2</v>
      </c>
    </row>
    <row r="26" spans="1:19" ht="78.75" customHeight="1">
      <c r="A26" s="488"/>
      <c r="B26" s="588"/>
      <c r="C26" s="488"/>
      <c r="D26" s="588"/>
      <c r="E26" s="487" t="str">
        <f>PROGR_PROYEC_PONDE!E10</f>
        <v>Proyecto 5. Implementación del fortalecimiento al desempeño ambiental de los sectores productivos del departamento del Quindío.</v>
      </c>
      <c r="F26" s="575">
        <f>PROGR_PROYEC_PONDE!F10</f>
        <v>0.16</v>
      </c>
      <c r="G26" s="487">
        <f>ALINEACION_CONTROL_METAS!D27</f>
        <v>0</v>
      </c>
      <c r="H26" s="10" t="str">
        <f>ALINEACION_CONTROL_METAS!E27</f>
        <v>1. Fortalecer el control y seguimiento ambiental a las autorizaciones otorgadas al sector minero del departamento del Quindío y zonas limítrofes, definidas en el programa anual.</v>
      </c>
      <c r="I26" s="207" t="str">
        <f>ALINEACION_CONTROL_METAS!F27</f>
        <v>Porcentaje</v>
      </c>
      <c r="J26" s="207" t="str">
        <f>ALINEACION_CONTROL_METAS!G27</f>
        <v>% de ejecución programa anual</v>
      </c>
      <c r="K26" s="209">
        <f>ALINEACION_CONTROL_METAS!H27</f>
        <v>0.25</v>
      </c>
      <c r="L26" s="209">
        <f>ALINEACION_CONTROL_METAS!K27</f>
        <v>0.25</v>
      </c>
      <c r="M26" s="209">
        <f>ALINEACION_CONTROL_METAS!N27</f>
        <v>0.25</v>
      </c>
      <c r="N26" s="209">
        <f>ALINEACION_CONTROL_METAS!Q27</f>
        <v>0.25</v>
      </c>
      <c r="O26" s="209">
        <f>ALINEACION_CONTROL_METAS!T27</f>
        <v>1</v>
      </c>
      <c r="P26" s="209">
        <v>0.12</v>
      </c>
      <c r="Q26" s="209">
        <v>0.14000000000000001</v>
      </c>
      <c r="R26" s="209">
        <v>0.14000000000000001</v>
      </c>
      <c r="S26" s="209">
        <v>0.14000000000000001</v>
      </c>
    </row>
    <row r="27" spans="1:19" ht="42.75" customHeight="1">
      <c r="A27" s="488"/>
      <c r="B27" s="588"/>
      <c r="C27" s="488"/>
      <c r="D27" s="588"/>
      <c r="E27" s="488"/>
      <c r="F27" s="588"/>
      <c r="G27" s="488"/>
      <c r="H27" s="10" t="str">
        <f>ALINEACION_CONTROL_METAS!E28</f>
        <v>2. Realizar control y seguimiento ambiental a las actividades avícolas y porcícolas del departamento del Quindío, definidas en el programa anual.</v>
      </c>
      <c r="I27" s="207" t="str">
        <f>ALINEACION_CONTROL_METAS!F28</f>
        <v>Porcentaje</v>
      </c>
      <c r="J27" s="207" t="str">
        <f>ALINEACION_CONTROL_METAS!G28</f>
        <v>% de ejecución programa anual</v>
      </c>
      <c r="K27" s="209">
        <f>ALINEACION_CONTROL_METAS!H28</f>
        <v>0.25</v>
      </c>
      <c r="L27" s="209">
        <f>ALINEACION_CONTROL_METAS!K28</f>
        <v>0.25</v>
      </c>
      <c r="M27" s="209">
        <f>ALINEACION_CONTROL_METAS!N28</f>
        <v>0.25</v>
      </c>
      <c r="N27" s="209">
        <f>ALINEACION_CONTROL_METAS!Q28</f>
        <v>0.25</v>
      </c>
      <c r="O27" s="209">
        <f>ALINEACION_CONTROL_METAS!T28</f>
        <v>1</v>
      </c>
      <c r="P27" s="209">
        <v>0.12</v>
      </c>
      <c r="Q27" s="209">
        <v>0.14000000000000001</v>
      </c>
      <c r="R27" s="209">
        <v>0.14000000000000001</v>
      </c>
      <c r="S27" s="209">
        <v>0.14000000000000001</v>
      </c>
    </row>
    <row r="28" spans="1:19" ht="62.25" customHeight="1">
      <c r="A28" s="488"/>
      <c r="B28" s="588"/>
      <c r="C28" s="488"/>
      <c r="D28" s="588"/>
      <c r="E28" s="488"/>
      <c r="F28" s="588"/>
      <c r="G28" s="488"/>
      <c r="H28" s="10" t="str">
        <f>ALINEACION_CONTROL_METAS!E29</f>
        <v>3. Ejecutar el programa para la sostenibilidad ambiental del Paisaje Cultural Cafetero de Colombia – PCCC - en el marco de la competencia de la CRQ, según plan operativo anual.</v>
      </c>
      <c r="I28" s="207" t="str">
        <f>ALINEACION_CONTROL_METAS!F29</f>
        <v>Porcentaje</v>
      </c>
      <c r="J28" s="207" t="str">
        <f>ALINEACION_CONTROL_METAS!G29</f>
        <v>% de ejecución plan operativo anual</v>
      </c>
      <c r="K28" s="209">
        <f>ALINEACION_CONTROL_METAS!H29</f>
        <v>0.25</v>
      </c>
      <c r="L28" s="209">
        <f>ALINEACION_CONTROL_METAS!K29</f>
        <v>0.25</v>
      </c>
      <c r="M28" s="209">
        <f>ALINEACION_CONTROL_METAS!N29</f>
        <v>0.25</v>
      </c>
      <c r="N28" s="209">
        <f>ALINEACION_CONTROL_METAS!Q29</f>
        <v>0.25</v>
      </c>
      <c r="O28" s="209">
        <f>ALINEACION_CONTROL_METAS!T29</f>
        <v>1</v>
      </c>
      <c r="P28" s="209">
        <v>0.12</v>
      </c>
      <c r="Q28" s="209">
        <v>0.14000000000000001</v>
      </c>
      <c r="R28" s="209">
        <v>0.14000000000000001</v>
      </c>
      <c r="S28" s="209">
        <v>0.14000000000000001</v>
      </c>
    </row>
    <row r="29" spans="1:19" ht="42" customHeight="1">
      <c r="A29" s="488"/>
      <c r="B29" s="588"/>
      <c r="C29" s="488"/>
      <c r="D29" s="588"/>
      <c r="E29" s="488"/>
      <c r="F29" s="588"/>
      <c r="G29" s="488"/>
      <c r="H29" s="10" t="str">
        <f>ALINEACION_CONTROL_METAS!E30</f>
        <v>4. Formular el plan de acción de Negocios Verdes para el departamento del Quindío.</v>
      </c>
      <c r="I29" s="207" t="str">
        <f>ALINEACION_CONTROL_METAS!F30</f>
        <v>Plan</v>
      </c>
      <c r="J29" s="207" t="str">
        <f>ALINEACION_CONTROL_METAS!G30</f>
        <v>Plan de acción formulado</v>
      </c>
      <c r="K29" s="207">
        <f>ALINEACION_CONTROL_METAS!H30</f>
        <v>1</v>
      </c>
      <c r="L29" s="207">
        <f>ALINEACION_CONTROL_METAS!K30</f>
        <v>0</v>
      </c>
      <c r="M29" s="207">
        <f>ALINEACION_CONTROL_METAS!N30</f>
        <v>0</v>
      </c>
      <c r="N29" s="207">
        <f>ALINEACION_CONTROL_METAS!Q30</f>
        <v>0</v>
      </c>
      <c r="O29" s="207">
        <f>ALINEACION_CONTROL_METAS!T30</f>
        <v>1</v>
      </c>
      <c r="P29" s="209">
        <v>0.12</v>
      </c>
      <c r="Q29" s="209">
        <v>0</v>
      </c>
      <c r="R29" s="209">
        <v>0</v>
      </c>
      <c r="S29" s="209">
        <v>0</v>
      </c>
    </row>
    <row r="30" spans="1:19" ht="45" customHeight="1">
      <c r="A30" s="488"/>
      <c r="B30" s="588"/>
      <c r="C30" s="488"/>
      <c r="D30" s="588"/>
      <c r="E30" s="488"/>
      <c r="F30" s="588"/>
      <c r="G30" s="488"/>
      <c r="H30" s="10" t="str">
        <f>ALINEACION_CONTROL_METAS!E31</f>
        <v>5. Ejecutar el plan de acción de Negocios Verdes para el departamento del Quindío.</v>
      </c>
      <c r="I30" s="207" t="str">
        <f>ALINEACION_CONTROL_METAS!F31</f>
        <v>Porcentaje</v>
      </c>
      <c r="J30" s="207" t="str">
        <f>ALINEACION_CONTROL_METAS!G31</f>
        <v>% de ejecución plan de acción</v>
      </c>
      <c r="K30" s="209">
        <f>ALINEACION_CONTROL_METAS!H31</f>
        <v>0.25</v>
      </c>
      <c r="L30" s="209">
        <f>ALINEACION_CONTROL_METAS!K31</f>
        <v>0.25</v>
      </c>
      <c r="M30" s="209">
        <f>ALINEACION_CONTROL_METAS!N31</f>
        <v>0.25</v>
      </c>
      <c r="N30" s="209">
        <f>ALINEACION_CONTROL_METAS!Q31</f>
        <v>0.25</v>
      </c>
      <c r="O30" s="209">
        <f>ALINEACION_CONTROL_METAS!T31</f>
        <v>1</v>
      </c>
      <c r="P30" s="209">
        <v>0.13</v>
      </c>
      <c r="Q30" s="209">
        <v>0.14000000000000001</v>
      </c>
      <c r="R30" s="209">
        <v>0.14000000000000001</v>
      </c>
      <c r="S30" s="209">
        <v>0.14000000000000001</v>
      </c>
    </row>
    <row r="31" spans="1:19" ht="57" customHeight="1">
      <c r="A31" s="488"/>
      <c r="B31" s="588"/>
      <c r="C31" s="488"/>
      <c r="D31" s="588"/>
      <c r="E31" s="488"/>
      <c r="F31" s="588"/>
      <c r="G31" s="488"/>
      <c r="H31" s="10" t="str">
        <f>ALINEACION_CONTROL_METAS!E32</f>
        <v>6. Realizar acciones de gestión ambiental con los sectores productivos priorizados del departamento del Quindío.</v>
      </c>
      <c r="I31" s="207" t="str">
        <f>ALINEACION_CONTROL_METAS!F32</f>
        <v>Número</v>
      </c>
      <c r="J31" s="207" t="str">
        <f>ALINEACION_CONTROL_METAS!G32</f>
        <v>Número de sectores productivos con acompañamiento</v>
      </c>
      <c r="K31" s="207">
        <f>ALINEACION_CONTROL_METAS!H32</f>
        <v>2</v>
      </c>
      <c r="L31" s="207">
        <f>ALINEACION_CONTROL_METAS!K32</f>
        <v>6</v>
      </c>
      <c r="M31" s="207">
        <f>ALINEACION_CONTROL_METAS!N32</f>
        <v>8</v>
      </c>
      <c r="N31" s="207">
        <f>ALINEACION_CONTROL_METAS!Q32</f>
        <v>8</v>
      </c>
      <c r="O31" s="207">
        <f>ALINEACION_CONTROL_METAS!T32</f>
        <v>24</v>
      </c>
      <c r="P31" s="209">
        <v>0.13</v>
      </c>
      <c r="Q31" s="209">
        <v>0.14000000000000001</v>
      </c>
      <c r="R31" s="209">
        <v>0.14000000000000001</v>
      </c>
      <c r="S31" s="209">
        <v>0.14000000000000001</v>
      </c>
    </row>
    <row r="32" spans="1:19" ht="65.25" customHeight="1">
      <c r="A32" s="488"/>
      <c r="B32" s="588"/>
      <c r="C32" s="488"/>
      <c r="D32" s="588"/>
      <c r="E32" s="488"/>
      <c r="F32" s="588"/>
      <c r="G32" s="488"/>
      <c r="H32" s="10" t="str">
        <f>ALINEACION_CONTROL_METAS!E33</f>
        <v>7. Acompañar en la creación y funcionamiento de los departamentos de gestión ambiental en el sector empresarial del departamento del Quindío.</v>
      </c>
      <c r="I32" s="207" t="str">
        <f>ALINEACION_CONTROL_METAS!F33</f>
        <v>Número</v>
      </c>
      <c r="J32" s="207" t="str">
        <f>ALINEACION_CONTROL_METAS!G33</f>
        <v>Número de departamentos de gestión ambiental acompañados</v>
      </c>
      <c r="K32" s="207">
        <f>ALINEACION_CONTROL_METAS!H33</f>
        <v>20</v>
      </c>
      <c r="L32" s="207">
        <f>ALINEACION_CONTROL_METAS!K33</f>
        <v>22</v>
      </c>
      <c r="M32" s="207">
        <f>ALINEACION_CONTROL_METAS!N33</f>
        <v>24</v>
      </c>
      <c r="N32" s="207">
        <f>ALINEACION_CONTROL_METAS!Q33</f>
        <v>26</v>
      </c>
      <c r="O32" s="207">
        <f>ALINEACION_CONTROL_METAS!T33</f>
        <v>92</v>
      </c>
      <c r="P32" s="209">
        <v>0.13</v>
      </c>
      <c r="Q32" s="209">
        <v>0.15</v>
      </c>
      <c r="R32" s="209">
        <v>0.15</v>
      </c>
      <c r="S32" s="209">
        <v>0.15</v>
      </c>
    </row>
    <row r="33" spans="1:19" ht="61.5" customHeight="1">
      <c r="A33" s="488"/>
      <c r="B33" s="588"/>
      <c r="C33" s="488"/>
      <c r="D33" s="588"/>
      <c r="E33" s="488"/>
      <c r="F33" s="588"/>
      <c r="G33" s="488"/>
      <c r="H33" s="10" t="str">
        <f>ALINEACION_CONTROL_METAS!E34</f>
        <v>8. Promover la implementación  de estrategias relacionadas con  huella de carbono, huella de agua o economía circular con diferentes actores identificados.</v>
      </c>
      <c r="I33" s="207" t="str">
        <f>ALINEACION_CONTROL_METAS!F34</f>
        <v>Número</v>
      </c>
      <c r="J33" s="207" t="str">
        <f>ALINEACION_CONTROL_METAS!G34</f>
        <v>Número de acciones de promoción</v>
      </c>
      <c r="K33" s="207">
        <f>ALINEACION_CONTROL_METAS!H34</f>
        <v>1</v>
      </c>
      <c r="L33" s="207">
        <f>ALINEACION_CONTROL_METAS!K34</f>
        <v>3</v>
      </c>
      <c r="M33" s="207">
        <f>ALINEACION_CONTROL_METAS!N34</f>
        <v>3</v>
      </c>
      <c r="N33" s="207">
        <f>ALINEACION_CONTROL_METAS!Q34</f>
        <v>3</v>
      </c>
      <c r="O33" s="207">
        <f>ALINEACION_CONTROL_METAS!T34</f>
        <v>10</v>
      </c>
      <c r="P33" s="209">
        <v>0.13</v>
      </c>
      <c r="Q33" s="209">
        <v>0.15</v>
      </c>
      <c r="R33" s="209">
        <v>0.15</v>
      </c>
      <c r="S33" s="209">
        <v>0.15</v>
      </c>
    </row>
    <row r="34" spans="1:19" ht="36" customHeight="1">
      <c r="A34" s="488"/>
      <c r="B34" s="588"/>
      <c r="C34" s="488"/>
      <c r="D34" s="588"/>
      <c r="E34" s="487" t="str">
        <f>PROGR_PROYEC_PONDE!E11</f>
        <v>Proyecto 6. Implementación de la gestión ambiental urbana y rural en el departamento del Quindío.</v>
      </c>
      <c r="F34" s="575">
        <f>PROGR_PROYEC_PONDE!F11</f>
        <v>0.2</v>
      </c>
      <c r="G34" s="487">
        <f>ALINEACION_CONTROL_METAS!D35</f>
        <v>0</v>
      </c>
      <c r="H34" s="10" t="str">
        <f>ALINEACION_CONTROL_METAS!E35</f>
        <v xml:space="preserve">1. Optimizar y operar la Red de Monitoreo de Calidad de Aire en el municipio de Armenia. </v>
      </c>
      <c r="I34" s="207" t="str">
        <f>ALINEACION_CONTROL_METAS!F35</f>
        <v>Red</v>
      </c>
      <c r="J34" s="207" t="str">
        <f>ALINEACION_CONTROL_METAS!G35</f>
        <v>Red en operación</v>
      </c>
      <c r="K34" s="207">
        <f>ALINEACION_CONTROL_METAS!H35</f>
        <v>1</v>
      </c>
      <c r="L34" s="207">
        <f>ALINEACION_CONTROL_METAS!K35</f>
        <v>1</v>
      </c>
      <c r="M34" s="207">
        <f>ALINEACION_CONTROL_METAS!N35</f>
        <v>1</v>
      </c>
      <c r="N34" s="207">
        <f>ALINEACION_CONTROL_METAS!Q35</f>
        <v>1</v>
      </c>
      <c r="O34" s="207">
        <f>ALINEACION_CONTROL_METAS!T35</f>
        <v>4</v>
      </c>
      <c r="P34" s="209">
        <v>0.09</v>
      </c>
      <c r="Q34" s="209">
        <v>7.0000000000000007E-2</v>
      </c>
      <c r="R34" s="209">
        <v>7.0000000000000007E-2</v>
      </c>
      <c r="S34" s="209">
        <v>0.08</v>
      </c>
    </row>
    <row r="35" spans="1:19" ht="24.75" customHeight="1">
      <c r="A35" s="488"/>
      <c r="B35" s="588"/>
      <c r="C35" s="488"/>
      <c r="D35" s="588"/>
      <c r="E35" s="488"/>
      <c r="F35" s="588"/>
      <c r="G35" s="488"/>
      <c r="H35" s="10" t="str">
        <f>ALINEACION_CONTROL_METAS!E36</f>
        <v>2. Realizar acciones de monitoreo de la calidad del aire en el departamento del Quindío, definidas en el plan operativo anual.</v>
      </c>
      <c r="I35" s="207" t="str">
        <f>ALINEACION_CONTROL_METAS!F36</f>
        <v>Porcentaje</v>
      </c>
      <c r="J35" s="207" t="str">
        <f>ALINEACION_CONTROL_METAS!G36</f>
        <v>% ejecución Plan Operativo</v>
      </c>
      <c r="K35" s="209">
        <f>ALINEACION_CONTROL_METAS!H36</f>
        <v>0</v>
      </c>
      <c r="L35" s="209">
        <f>ALINEACION_CONTROL_METAS!K36</f>
        <v>0.3</v>
      </c>
      <c r="M35" s="209">
        <f>ALINEACION_CONTROL_METAS!N36</f>
        <v>0.3</v>
      </c>
      <c r="N35" s="209">
        <f>ALINEACION_CONTROL_METAS!Q36</f>
        <v>0.4</v>
      </c>
      <c r="O35" s="209">
        <f>ALINEACION_CONTROL_METAS!T36</f>
        <v>1</v>
      </c>
      <c r="P35" s="209">
        <v>0</v>
      </c>
      <c r="Q35" s="209">
        <v>7.0000000000000007E-2</v>
      </c>
      <c r="R35" s="209">
        <v>7.0000000000000007E-2</v>
      </c>
      <c r="S35" s="209">
        <v>0.08</v>
      </c>
    </row>
    <row r="36" spans="1:19" ht="40.5" customHeight="1">
      <c r="A36" s="488"/>
      <c r="B36" s="588"/>
      <c r="C36" s="488"/>
      <c r="D36" s="588"/>
      <c r="E36" s="488"/>
      <c r="F36" s="588"/>
      <c r="G36" s="488"/>
      <c r="H36" s="10" t="str">
        <f>ALINEACION_CONTROL_METAS!E37</f>
        <v>3. Elaborar los mapas de ruido ambiental de municipios priorizados.</v>
      </c>
      <c r="I36" s="207" t="str">
        <f>ALINEACION_CONTROL_METAS!F37</f>
        <v>Mapa</v>
      </c>
      <c r="J36" s="207" t="str">
        <f>ALINEACION_CONTROL_METAS!G37</f>
        <v>Mapas de ruido Elaborados</v>
      </c>
      <c r="K36" s="207">
        <f>ALINEACION_CONTROL_METAS!H37</f>
        <v>0</v>
      </c>
      <c r="L36" s="207">
        <f>ALINEACION_CONTROL_METAS!K37</f>
        <v>2</v>
      </c>
      <c r="M36" s="207">
        <f>ALINEACION_CONTROL_METAS!N37</f>
        <v>0</v>
      </c>
      <c r="N36" s="207">
        <f>ALINEACION_CONTROL_METAS!Q37</f>
        <v>0</v>
      </c>
      <c r="O36" s="207">
        <f>ALINEACION_CONTROL_METAS!T37</f>
        <v>2</v>
      </c>
      <c r="P36" s="209">
        <v>0</v>
      </c>
      <c r="Q36" s="209">
        <v>7.0000000000000007E-2</v>
      </c>
      <c r="R36" s="209">
        <v>0</v>
      </c>
      <c r="S36" s="209">
        <v>0</v>
      </c>
    </row>
    <row r="37" spans="1:19" ht="35.25" customHeight="1">
      <c r="A37" s="488"/>
      <c r="B37" s="588"/>
      <c r="C37" s="488"/>
      <c r="D37" s="588"/>
      <c r="E37" s="488"/>
      <c r="F37" s="588"/>
      <c r="G37" s="488"/>
      <c r="H37" s="10" t="str">
        <f>ALINEACION_CONTROL_METAS!E38</f>
        <v>4. Formular el plan de descontaminación de ruido de municipios priorizados.</v>
      </c>
      <c r="I37" s="207" t="str">
        <f>ALINEACION_CONTROL_METAS!F38</f>
        <v xml:space="preserve">Plan </v>
      </c>
      <c r="J37" s="207" t="str">
        <f>ALINEACION_CONTROL_METAS!G38</f>
        <v>Plan formulado</v>
      </c>
      <c r="K37" s="207">
        <f>ALINEACION_CONTROL_METAS!H38</f>
        <v>0</v>
      </c>
      <c r="L37" s="207">
        <f>ALINEACION_CONTROL_METAS!K38</f>
        <v>1</v>
      </c>
      <c r="M37" s="207">
        <f>ALINEACION_CONTROL_METAS!N38</f>
        <v>1</v>
      </c>
      <c r="N37" s="207">
        <f>ALINEACION_CONTROL_METAS!Q38</f>
        <v>0</v>
      </c>
      <c r="O37" s="207">
        <f>ALINEACION_CONTROL_METAS!T38</f>
        <v>2</v>
      </c>
      <c r="P37" s="209">
        <v>0</v>
      </c>
      <c r="Q37" s="209">
        <v>7.0000000000000007E-2</v>
      </c>
      <c r="R37" s="209">
        <v>7.0000000000000007E-2</v>
      </c>
      <c r="S37" s="209">
        <v>0</v>
      </c>
    </row>
    <row r="38" spans="1:19" ht="36" customHeight="1">
      <c r="A38" s="488"/>
      <c r="B38" s="588"/>
      <c r="C38" s="488"/>
      <c r="D38" s="588"/>
      <c r="E38" s="488"/>
      <c r="F38" s="588"/>
      <c r="G38" s="488"/>
      <c r="H38" s="10" t="str">
        <f>ALINEACION_CONTROL_METAS!E39</f>
        <v>5. Realizar seguimiento a acciones del plan de descontaminación por ruido en municipios priorizados.</v>
      </c>
      <c r="I38" s="207" t="str">
        <f>ALINEACION_CONTROL_METAS!F39</f>
        <v>Informes</v>
      </c>
      <c r="J38" s="207" t="str">
        <f>ALINEACION_CONTROL_METAS!G39</f>
        <v xml:space="preserve">Informe anual de seguimiento </v>
      </c>
      <c r="K38" s="207">
        <f>ALINEACION_CONTROL_METAS!H39</f>
        <v>1</v>
      </c>
      <c r="L38" s="207">
        <f>ALINEACION_CONTROL_METAS!K39</f>
        <v>1</v>
      </c>
      <c r="M38" s="207">
        <f>ALINEACION_CONTROL_METAS!N39</f>
        <v>1</v>
      </c>
      <c r="N38" s="207">
        <f>ALINEACION_CONTROL_METAS!Q39</f>
        <v>1</v>
      </c>
      <c r="O38" s="207">
        <f>ALINEACION_CONTROL_METAS!T39</f>
        <v>4</v>
      </c>
      <c r="P38" s="209">
        <v>0.09</v>
      </c>
      <c r="Q38" s="209">
        <v>7.0000000000000007E-2</v>
      </c>
      <c r="R38" s="209">
        <v>7.0000000000000007E-2</v>
      </c>
      <c r="S38" s="209">
        <v>0.08</v>
      </c>
    </row>
    <row r="39" spans="1:19" ht="33" customHeight="1">
      <c r="A39" s="488"/>
      <c r="B39" s="588"/>
      <c r="C39" s="488"/>
      <c r="D39" s="588"/>
      <c r="E39" s="488"/>
      <c r="F39" s="588"/>
      <c r="G39" s="488"/>
      <c r="H39" s="10" t="str">
        <f>ALINEACION_CONTROL_METAS!E42</f>
        <v>6. Regular solicitudes presentadas por emisiones atmosféricas de fuentes fijas.</v>
      </c>
      <c r="I39" s="207" t="str">
        <f>ALINEACION_CONTROL_METAS!F42</f>
        <v>Número</v>
      </c>
      <c r="J39" s="207" t="str">
        <f>ALINEACION_CONTROL_METAS!G42</f>
        <v>Número de solicitudes Tramitadas</v>
      </c>
      <c r="K39" s="209">
        <f>ALINEACION_CONTROL_METAS!H42</f>
        <v>0.25</v>
      </c>
      <c r="L39" s="209">
        <f>ALINEACION_CONTROL_METAS!K42</f>
        <v>0.25</v>
      </c>
      <c r="M39" s="209">
        <f>ALINEACION_CONTROL_METAS!N42</f>
        <v>0.25</v>
      </c>
      <c r="N39" s="209">
        <f>ALINEACION_CONTROL_METAS!Q42</f>
        <v>0.25</v>
      </c>
      <c r="O39" s="209">
        <f>ALINEACION_CONTROL_METAS!T42</f>
        <v>1</v>
      </c>
      <c r="P39" s="209">
        <v>0.09</v>
      </c>
      <c r="Q39" s="209">
        <v>7.0000000000000007E-2</v>
      </c>
      <c r="R39" s="209">
        <v>0.08</v>
      </c>
      <c r="S39" s="209">
        <v>0.08</v>
      </c>
    </row>
    <row r="40" spans="1:19" ht="36" customHeight="1">
      <c r="A40" s="488"/>
      <c r="B40" s="588"/>
      <c r="C40" s="488"/>
      <c r="D40" s="588"/>
      <c r="E40" s="488"/>
      <c r="F40" s="588"/>
      <c r="G40" s="488"/>
      <c r="H40" s="10" t="str">
        <f>ALINEACION_CONTROL_METAS!E43</f>
        <v>7. Realizar control y seguimiento a las emisiones atmosféricas generadas por fuentes fijas, definidas en el programa anual.</v>
      </c>
      <c r="I40" s="207" t="str">
        <f>ALINEACION_CONTROL_METAS!F43</f>
        <v>Porcentaje</v>
      </c>
      <c r="J40" s="207" t="str">
        <f>ALINEACION_CONTROL_METAS!G43</f>
        <v xml:space="preserve">% de ejecución programa anual </v>
      </c>
      <c r="K40" s="209">
        <f>ALINEACION_CONTROL_METAS!H43</f>
        <v>0.25</v>
      </c>
      <c r="L40" s="209">
        <f>ALINEACION_CONTROL_METAS!K43</f>
        <v>0.25</v>
      </c>
      <c r="M40" s="209">
        <f>ALINEACION_CONTROL_METAS!N43</f>
        <v>0.25</v>
      </c>
      <c r="N40" s="209">
        <f>ALINEACION_CONTROL_METAS!Q43</f>
        <v>0.25</v>
      </c>
      <c r="O40" s="209">
        <f>ALINEACION_CONTROL_METAS!T43</f>
        <v>1</v>
      </c>
      <c r="P40" s="209">
        <v>0.09</v>
      </c>
      <c r="Q40" s="209">
        <v>7.0000000000000007E-2</v>
      </c>
      <c r="R40" s="209">
        <v>0.08</v>
      </c>
      <c r="S40" s="209">
        <v>0.08</v>
      </c>
    </row>
    <row r="41" spans="1:19" ht="39.75" customHeight="1">
      <c r="A41" s="488"/>
      <c r="B41" s="588"/>
      <c r="C41" s="488"/>
      <c r="D41" s="588"/>
      <c r="E41" s="488"/>
      <c r="F41" s="588"/>
      <c r="G41" s="488"/>
      <c r="H41" s="10" t="str">
        <f>ALINEACION_CONTROL_METAS!E44</f>
        <v>8. Realizar operativos de control  a emisiones de gases por fuentes móviles.</v>
      </c>
      <c r="I41" s="207" t="str">
        <f>ALINEACION_CONTROL_METAS!F44</f>
        <v>Número</v>
      </c>
      <c r="J41" s="207" t="str">
        <f>ALINEACION_CONTROL_METAS!G44</f>
        <v xml:space="preserve">Número de Operativos </v>
      </c>
      <c r="K41" s="207">
        <f>ALINEACION_CONTROL_METAS!H44</f>
        <v>12</v>
      </c>
      <c r="L41" s="207">
        <f>ALINEACION_CONTROL_METAS!K44</f>
        <v>12</v>
      </c>
      <c r="M41" s="207">
        <f>ALINEACION_CONTROL_METAS!N44</f>
        <v>12</v>
      </c>
      <c r="N41" s="207">
        <f>ALINEACION_CONTROL_METAS!Q44</f>
        <v>12</v>
      </c>
      <c r="O41" s="207">
        <f>ALINEACION_CONTROL_METAS!T44</f>
        <v>48</v>
      </c>
      <c r="P41" s="209">
        <v>0.09</v>
      </c>
      <c r="Q41" s="209">
        <v>7.0000000000000007E-2</v>
      </c>
      <c r="R41" s="209">
        <v>0.08</v>
      </c>
      <c r="S41" s="209">
        <v>0.08</v>
      </c>
    </row>
    <row r="42" spans="1:19" ht="39.75" customHeight="1">
      <c r="A42" s="488"/>
      <c r="B42" s="588"/>
      <c r="C42" s="488"/>
      <c r="D42" s="588"/>
      <c r="E42" s="488"/>
      <c r="F42" s="588"/>
      <c r="G42" s="488"/>
      <c r="H42" s="10" t="str">
        <f>ALINEACION_CONTROL_METAS!E45</f>
        <v>9. Realizar acciones para la evaluación de actividades que generen olores ofensivos</v>
      </c>
      <c r="I42" s="207" t="str">
        <f>ALINEACION_CONTROL_METAS!F45</f>
        <v>Porcentaje</v>
      </c>
      <c r="J42" s="207" t="str">
        <f>ALINEACION_CONTROL_METAS!G45</f>
        <v>% de acciones para evalaucion</v>
      </c>
      <c r="K42" s="209">
        <f>ALINEACION_CONTROL_METAS!H45</f>
        <v>0.25</v>
      </c>
      <c r="L42" s="209">
        <f>ALINEACION_CONTROL_METAS!K45</f>
        <v>0.25</v>
      </c>
      <c r="M42" s="209">
        <f>ALINEACION_CONTROL_METAS!N45</f>
        <v>0.25</v>
      </c>
      <c r="N42" s="209">
        <f>ALINEACION_CONTROL_METAS!Q45</f>
        <v>0.25</v>
      </c>
      <c r="O42" s="209">
        <f>ALINEACION_CONTROL_METAS!T45</f>
        <v>1</v>
      </c>
      <c r="P42" s="209">
        <v>0.09</v>
      </c>
      <c r="Q42" s="209">
        <v>7.0000000000000007E-2</v>
      </c>
      <c r="R42" s="209">
        <v>0.08</v>
      </c>
      <c r="S42" s="209">
        <v>0.08</v>
      </c>
    </row>
    <row r="43" spans="1:19" ht="31.5" customHeight="1">
      <c r="A43" s="488"/>
      <c r="B43" s="588"/>
      <c r="C43" s="488"/>
      <c r="D43" s="588"/>
      <c r="E43" s="488"/>
      <c r="F43" s="588"/>
      <c r="G43" s="488"/>
      <c r="H43" s="10" t="str">
        <f>ALINEACION_CONTROL_METAS!E46</f>
        <v>10. Asesorar y acompañar acciones para la gestión integral de los residuos sólidos en los 12 municipios del departamento del Quindío, según programa operativo anual.</v>
      </c>
      <c r="I43" s="207" t="str">
        <f>ALINEACION_CONTROL_METAS!F46</f>
        <v>Programa</v>
      </c>
      <c r="J43" s="207" t="str">
        <f>ALINEACION_CONTROL_METAS!G46</f>
        <v>Programa operativo anual ejecutado</v>
      </c>
      <c r="K43" s="207">
        <f>ALINEACION_CONTROL_METAS!H46</f>
        <v>1</v>
      </c>
      <c r="L43" s="207">
        <f>ALINEACION_CONTROL_METAS!K46</f>
        <v>1</v>
      </c>
      <c r="M43" s="207">
        <f>ALINEACION_CONTROL_METAS!N46</f>
        <v>1</v>
      </c>
      <c r="N43" s="207">
        <f>ALINEACION_CONTROL_METAS!Q46</f>
        <v>1</v>
      </c>
      <c r="O43" s="207">
        <f>ALINEACION_CONTROL_METAS!T46</f>
        <v>4</v>
      </c>
      <c r="P43" s="209">
        <v>0.09</v>
      </c>
      <c r="Q43" s="209">
        <v>7.0000000000000007E-2</v>
      </c>
      <c r="R43" s="209">
        <v>0.08</v>
      </c>
      <c r="S43" s="209">
        <v>0.08</v>
      </c>
    </row>
    <row r="44" spans="1:19" ht="48.75" customHeight="1">
      <c r="A44" s="488"/>
      <c r="B44" s="588"/>
      <c r="C44" s="488"/>
      <c r="D44" s="588"/>
      <c r="E44" s="488"/>
      <c r="F44" s="588"/>
      <c r="G44" s="488"/>
      <c r="H44" s="10" t="str">
        <f>ALINEACION_CONTROL_METAS!E47</f>
        <v>11. Promover la implementación de la política ambiental para la gestión integral de los residuos peligrosos, según acciones definidas en el plan operativo anual.</v>
      </c>
      <c r="I44" s="207" t="str">
        <f>ALINEACION_CONTROL_METAS!F47</f>
        <v>Plan</v>
      </c>
      <c r="J44" s="207" t="str">
        <f>ALINEACION_CONTROL_METAS!G47</f>
        <v>Plan operativo ejecutado</v>
      </c>
      <c r="K44" s="207">
        <f>ALINEACION_CONTROL_METAS!H47</f>
        <v>1</v>
      </c>
      <c r="L44" s="207">
        <f>ALINEACION_CONTROL_METAS!K47</f>
        <v>1</v>
      </c>
      <c r="M44" s="207">
        <f>ALINEACION_CONTROL_METAS!N47</f>
        <v>1</v>
      </c>
      <c r="N44" s="207">
        <f>ALINEACION_CONTROL_METAS!Q47</f>
        <v>1</v>
      </c>
      <c r="O44" s="207">
        <f>ALINEACION_CONTROL_METAS!T47</f>
        <v>4</v>
      </c>
      <c r="P44" s="209">
        <v>0.09</v>
      </c>
      <c r="Q44" s="209">
        <v>7.0000000000000007E-2</v>
      </c>
      <c r="R44" s="209">
        <v>0.08</v>
      </c>
      <c r="S44" s="209">
        <v>0.09</v>
      </c>
    </row>
    <row r="45" spans="1:19" ht="27.75" customHeight="1">
      <c r="A45" s="488"/>
      <c r="B45" s="588"/>
      <c r="C45" s="488"/>
      <c r="D45" s="588"/>
      <c r="E45" s="488"/>
      <c r="F45" s="588"/>
      <c r="G45" s="488"/>
      <c r="H45" s="10" t="str">
        <f>ALINEACION_CONTROL_METAS!E48</f>
        <v>12. Realizar acciones de control y seguimiento al manejo y disposición final de los residuos sólidos, definidas en el programa anual.</v>
      </c>
      <c r="I45" s="207" t="str">
        <f>ALINEACION_CONTROL_METAS!F48</f>
        <v>Porcentaje</v>
      </c>
      <c r="J45" s="207" t="str">
        <f>ALINEACION_CONTROL_METAS!G48</f>
        <v xml:space="preserve">% de ejecución programa anual </v>
      </c>
      <c r="K45" s="209">
        <f>ALINEACION_CONTROL_METAS!H48</f>
        <v>0.25</v>
      </c>
      <c r="L45" s="209">
        <f>ALINEACION_CONTROL_METAS!K48</f>
        <v>0.25</v>
      </c>
      <c r="M45" s="209">
        <f>ALINEACION_CONTROL_METAS!N48</f>
        <v>0.25</v>
      </c>
      <c r="N45" s="209">
        <f>ALINEACION_CONTROL_METAS!Q48</f>
        <v>0.25</v>
      </c>
      <c r="O45" s="209">
        <f>ALINEACION_CONTROL_METAS!T48</f>
        <v>1</v>
      </c>
      <c r="P45" s="209">
        <v>0.09</v>
      </c>
      <c r="Q45" s="209">
        <v>7.0000000000000007E-2</v>
      </c>
      <c r="R45" s="209">
        <v>0.08</v>
      </c>
      <c r="S45" s="209">
        <v>0.09</v>
      </c>
    </row>
    <row r="46" spans="1:19" ht="34.5" customHeight="1">
      <c r="A46" s="488"/>
      <c r="B46" s="588"/>
      <c r="C46" s="488"/>
      <c r="D46" s="588"/>
      <c r="E46" s="488"/>
      <c r="F46" s="588"/>
      <c r="G46" s="488"/>
      <c r="H46" s="10" t="str">
        <f>ALINEACION_CONTROL_METAS!E54</f>
        <v>13. Ejecutar acciones de regulación, control y seguimiento a la gestión integral de los residuos peligrosos – Respel, definidas en el programa anual.</v>
      </c>
      <c r="I46" s="207" t="str">
        <f>ALINEACION_CONTROL_METAS!F54</f>
        <v>Porcentaje</v>
      </c>
      <c r="J46" s="207" t="str">
        <f>ALINEACION_CONTROL_METAS!G54</f>
        <v xml:space="preserve">% de ejecución programa anual </v>
      </c>
      <c r="K46" s="209">
        <f>ALINEACION_CONTROL_METAS!H54</f>
        <v>0.25</v>
      </c>
      <c r="L46" s="209">
        <f>ALINEACION_CONTROL_METAS!K54</f>
        <v>0.25</v>
      </c>
      <c r="M46" s="209">
        <f>ALINEACION_CONTROL_METAS!N54</f>
        <v>0.25</v>
      </c>
      <c r="N46" s="209">
        <f>ALINEACION_CONTROL_METAS!Q54</f>
        <v>0.25</v>
      </c>
      <c r="O46" s="209">
        <f>ALINEACION_CONTROL_METAS!T54</f>
        <v>1</v>
      </c>
      <c r="P46" s="209">
        <v>0.09</v>
      </c>
      <c r="Q46" s="209">
        <v>0.08</v>
      </c>
      <c r="R46" s="209">
        <v>0.08</v>
      </c>
      <c r="S46" s="209">
        <v>0.09</v>
      </c>
    </row>
    <row r="47" spans="1:19" ht="33" customHeight="1">
      <c r="A47" s="488"/>
      <c r="B47" s="588"/>
      <c r="C47" s="488"/>
      <c r="D47" s="588"/>
      <c r="E47" s="488"/>
      <c r="F47" s="588"/>
      <c r="G47" s="488"/>
      <c r="H47" s="10" t="str">
        <f>ALINEACION_CONTROL_METAS!E55</f>
        <v>14. Realizar acciones para el cumplimiento de la Política de Gestión Ambiental Urbana, definidas en el plan operativo anual.</v>
      </c>
      <c r="I47" s="207" t="str">
        <f>ALINEACION_CONTROL_METAS!F55</f>
        <v>Plan</v>
      </c>
      <c r="J47" s="207" t="str">
        <f>ALINEACION_CONTROL_METAS!G55</f>
        <v>Planes operativos anuales</v>
      </c>
      <c r="K47" s="207">
        <f>ALINEACION_CONTROL_METAS!H55</f>
        <v>1</v>
      </c>
      <c r="L47" s="207">
        <f>ALINEACION_CONTROL_METAS!K55</f>
        <v>1</v>
      </c>
      <c r="M47" s="207">
        <f>ALINEACION_CONTROL_METAS!N55</f>
        <v>1</v>
      </c>
      <c r="N47" s="207">
        <f>ALINEACION_CONTROL_METAS!Q55</f>
        <v>1</v>
      </c>
      <c r="O47" s="207">
        <f>ALINEACION_CONTROL_METAS!T55</f>
        <v>4</v>
      </c>
      <c r="P47" s="209">
        <v>0.1</v>
      </c>
      <c r="Q47" s="209">
        <v>0.08</v>
      </c>
      <c r="R47" s="209">
        <v>0.08</v>
      </c>
      <c r="S47" s="209">
        <v>0.09</v>
      </c>
    </row>
    <row r="48" spans="1:19" ht="27" customHeight="1">
      <c r="A48" s="488"/>
      <c r="B48" s="588"/>
      <c r="C48" s="487" t="str">
        <f>ALINEACION_CONTROL_METAS!B56</f>
        <v>PROGRAMA 2. GESTIÓN INTEGRAL DE LA BIODIVERSIDAD Y SUS SERVICIOS ECOSISTEMICOS DEL DEPARTAMENTO DEL QUINDÍO.</v>
      </c>
      <c r="D48" s="575">
        <v>0.2</v>
      </c>
      <c r="E48" s="487" t="str">
        <f>ALINEACION_CONTROL_METAS!C56</f>
        <v>Proyecto 7. Divulgación, planificación y manejo de la diversidad biológica en el departamento del Quindío.</v>
      </c>
      <c r="F48" s="575">
        <f>PROGR_PROYEC_PONDE!F12</f>
        <v>0.25</v>
      </c>
      <c r="G48" s="487"/>
      <c r="H48" s="10" t="str">
        <f>ALINEACION_CONTROL_METAS!E56</f>
        <v>1. Ejecutar medidas de vigilancia, control y manejo de las especies invasoras  o introducidas (fauna y flora), definidas en el plan operativo anual.</v>
      </c>
      <c r="I48" s="207" t="str">
        <f>ALINEACION_CONTROL_METAS!F56</f>
        <v>Plan</v>
      </c>
      <c r="J48" s="207" t="str">
        <f>ALINEACION_CONTROL_METAS!G56</f>
        <v xml:space="preserve">Planes operativos </v>
      </c>
      <c r="K48" s="207">
        <f>ALINEACION_CONTROL_METAS!H56</f>
        <v>1</v>
      </c>
      <c r="L48" s="207">
        <f>ALINEACION_CONTROL_METAS!K56</f>
        <v>1</v>
      </c>
      <c r="M48" s="207">
        <f>ALINEACION_CONTROL_METAS!N56</f>
        <v>1</v>
      </c>
      <c r="N48" s="207">
        <f>ALINEACION_CONTROL_METAS!Q56</f>
        <v>1</v>
      </c>
      <c r="O48" s="207">
        <f>ALINEACION_CONTROL_METAS!T56</f>
        <v>4</v>
      </c>
      <c r="P48" s="209">
        <v>0.25</v>
      </c>
      <c r="Q48" s="209">
        <v>0.16</v>
      </c>
      <c r="R48" s="209">
        <v>0.2</v>
      </c>
      <c r="S48" s="209">
        <v>0.2</v>
      </c>
    </row>
    <row r="49" spans="1:19" ht="43.5" customHeight="1">
      <c r="A49" s="488"/>
      <c r="B49" s="588"/>
      <c r="C49" s="488"/>
      <c r="D49" s="588"/>
      <c r="E49" s="488"/>
      <c r="F49" s="588"/>
      <c r="G49" s="488"/>
      <c r="H49" s="10" t="str">
        <f>ALINEACION_CONTROL_METAS!E57</f>
        <v>2. Formular y actualizar planes de manejo o estrategias de conservación de las especies de diversidad biológica.</v>
      </c>
      <c r="I49" s="207" t="str">
        <f>ALINEACION_CONTROL_METAS!F57</f>
        <v>Plan</v>
      </c>
      <c r="J49" s="207" t="str">
        <f>ALINEACION_CONTROL_METAS!G57</f>
        <v>Planes de manejo o estrategias de conservación formulados</v>
      </c>
      <c r="K49" s="207">
        <f>ALINEACION_CONTROL_METAS!H57</f>
        <v>1</v>
      </c>
      <c r="L49" s="207">
        <f>ALINEACION_CONTROL_METAS!K57</f>
        <v>2</v>
      </c>
      <c r="M49" s="207">
        <f>ALINEACION_CONTROL_METAS!N57</f>
        <v>2</v>
      </c>
      <c r="N49" s="207">
        <f>ALINEACION_CONTROL_METAS!Q57</f>
        <v>1</v>
      </c>
      <c r="O49" s="207">
        <f>ALINEACION_CONTROL_METAS!T57</f>
        <v>6</v>
      </c>
      <c r="P49" s="209">
        <v>0.25</v>
      </c>
      <c r="Q49" s="209">
        <v>0.16</v>
      </c>
      <c r="R49" s="209">
        <v>0.2</v>
      </c>
      <c r="S49" s="209">
        <v>0.2</v>
      </c>
    </row>
    <row r="50" spans="1:19" ht="46.5" customHeight="1">
      <c r="A50" s="488"/>
      <c r="B50" s="588"/>
      <c r="C50" s="488"/>
      <c r="D50" s="588"/>
      <c r="E50" s="488"/>
      <c r="F50" s="588"/>
      <c r="G50" s="488"/>
      <c r="H50" s="10" t="str">
        <f>ALINEACION_CONTROL_METAS!E58</f>
        <v>3. Implementar actividades de monitoreo de las especies de diversidad biológica en las cuatro zonas de vida del departamento.</v>
      </c>
      <c r="I50" s="207" t="str">
        <f>ALINEACION_CONTROL_METAS!F58</f>
        <v>Número</v>
      </c>
      <c r="J50" s="207" t="str">
        <f>ALINEACION_CONTROL_METAS!G58</f>
        <v>Especies en zonas de vida con actividades de monitoreo</v>
      </c>
      <c r="K50" s="207">
        <f>ALINEACION_CONTROL_METAS!H58</f>
        <v>0</v>
      </c>
      <c r="L50" s="207">
        <f>ALINEACION_CONTROL_METAS!K58</f>
        <v>2</v>
      </c>
      <c r="M50" s="207">
        <f>ALINEACION_CONTROL_METAS!N58</f>
        <v>1</v>
      </c>
      <c r="N50" s="207">
        <f>ALINEACION_CONTROL_METAS!Q58</f>
        <v>1</v>
      </c>
      <c r="O50" s="207">
        <f>ALINEACION_CONTROL_METAS!T58</f>
        <v>4</v>
      </c>
      <c r="P50" s="209">
        <v>0</v>
      </c>
      <c r="Q50" s="209">
        <v>0.17</v>
      </c>
      <c r="R50" s="209">
        <v>0.2</v>
      </c>
      <c r="S50" s="209">
        <v>0.2</v>
      </c>
    </row>
    <row r="51" spans="1:19" ht="44.25" customHeight="1">
      <c r="A51" s="488"/>
      <c r="B51" s="588"/>
      <c r="C51" s="488"/>
      <c r="D51" s="588"/>
      <c r="E51" s="488"/>
      <c r="F51" s="588"/>
      <c r="G51" s="488"/>
      <c r="H51" s="10" t="str">
        <f>ALINEACION_CONTROL_METAS!E59</f>
        <v>4. Ejecutar acciones de los planes de manejo y de las estrategias de conservación de fauna y flora silvestres.</v>
      </c>
      <c r="I51" s="207" t="str">
        <f>ALINEACION_CONTROL_METAS!F59</f>
        <v>Plan</v>
      </c>
      <c r="J51" s="207" t="str">
        <f>ALINEACION_CONTROL_METAS!G59</f>
        <v>Planes de manejo y estrategias de conservación ejecutadas</v>
      </c>
      <c r="K51" s="207">
        <f>ALINEACION_CONTROL_METAS!H59</f>
        <v>0</v>
      </c>
      <c r="L51" s="207">
        <f>ALINEACION_CONTROL_METAS!K59</f>
        <v>4</v>
      </c>
      <c r="M51" s="207">
        <f>ALINEACION_CONTROL_METAS!N59</f>
        <v>4</v>
      </c>
      <c r="N51" s="207">
        <f>ALINEACION_CONTROL_METAS!Q59</f>
        <v>2</v>
      </c>
      <c r="O51" s="207">
        <f>ALINEACION_CONTROL_METAS!T59</f>
        <v>10</v>
      </c>
      <c r="P51" s="209">
        <v>0</v>
      </c>
      <c r="Q51" s="209">
        <v>0.17</v>
      </c>
      <c r="R51" s="209">
        <v>0.2</v>
      </c>
      <c r="S51" s="209">
        <v>0.2</v>
      </c>
    </row>
    <row r="52" spans="1:19" ht="29.25" customHeight="1">
      <c r="A52" s="488"/>
      <c r="B52" s="588"/>
      <c r="C52" s="488"/>
      <c r="D52" s="588"/>
      <c r="E52" s="488"/>
      <c r="F52" s="588"/>
      <c r="G52" s="488"/>
      <c r="H52" s="10" t="str">
        <f>ALINEACION_CONTROL_METAS!E60</f>
        <v>5. Generar información técnica de conflictos relacionados con fauna silvestre.</v>
      </c>
      <c r="I52" s="207" t="str">
        <f>ALINEACION_CONTROL_METAS!F60</f>
        <v>Número</v>
      </c>
      <c r="J52" s="207" t="str">
        <f>ALINEACION_CONTROL_METAS!G60</f>
        <v>Número de documentos</v>
      </c>
      <c r="K52" s="207">
        <f>ALINEACION_CONTROL_METAS!H60</f>
        <v>1</v>
      </c>
      <c r="L52" s="207">
        <f>ALINEACION_CONTROL_METAS!K60</f>
        <v>1</v>
      </c>
      <c r="M52" s="207">
        <f>ALINEACION_CONTROL_METAS!N60</f>
        <v>0</v>
      </c>
      <c r="N52" s="207">
        <f>ALINEACION_CONTROL_METAS!Q60</f>
        <v>0</v>
      </c>
      <c r="O52" s="207">
        <f>ALINEACION_CONTROL_METAS!T60</f>
        <v>2</v>
      </c>
      <c r="P52" s="209">
        <v>0.25</v>
      </c>
      <c r="Q52" s="209">
        <v>0.17</v>
      </c>
      <c r="R52" s="209">
        <v>0</v>
      </c>
      <c r="S52" s="209">
        <v>0</v>
      </c>
    </row>
    <row r="53" spans="1:19" ht="35.25" customHeight="1">
      <c r="A53" s="488"/>
      <c r="B53" s="588"/>
      <c r="C53" s="488"/>
      <c r="D53" s="588"/>
      <c r="E53" s="489"/>
      <c r="F53" s="576"/>
      <c r="G53" s="489"/>
      <c r="H53" s="10" t="str">
        <f>ALINEACION_CONTROL_METAS!E61</f>
        <v>6. Implementar acciones de gestión de conflictos relacionados con fauna silvestre, definidas en el plan operativo anual.</v>
      </c>
      <c r="I53" s="207" t="str">
        <f>ALINEACION_CONTROL_METAS!F61</f>
        <v>Porcentaje</v>
      </c>
      <c r="J53" s="207" t="str">
        <f>ALINEACION_CONTROL_METAS!G61</f>
        <v>% de ejecución de Plan operativo</v>
      </c>
      <c r="K53" s="209">
        <f>ALINEACION_CONTROL_METAS!H61</f>
        <v>0.25</v>
      </c>
      <c r="L53" s="209">
        <f>ALINEACION_CONTROL_METAS!K61</f>
        <v>0.25</v>
      </c>
      <c r="M53" s="209">
        <f>ALINEACION_CONTROL_METAS!N61</f>
        <v>0.25</v>
      </c>
      <c r="N53" s="209">
        <f>ALINEACION_CONTROL_METAS!Q61</f>
        <v>0.25</v>
      </c>
      <c r="O53" s="209">
        <f>ALINEACION_CONTROL_METAS!T61</f>
        <v>1</v>
      </c>
      <c r="P53" s="209">
        <v>0.25</v>
      </c>
      <c r="Q53" s="209">
        <v>0.17</v>
      </c>
      <c r="R53" s="209">
        <v>0.2</v>
      </c>
      <c r="S53" s="209">
        <v>0.2</v>
      </c>
    </row>
    <row r="54" spans="1:19" ht="35.25" customHeight="1">
      <c r="A54" s="488"/>
      <c r="B54" s="588"/>
      <c r="C54" s="488"/>
      <c r="D54" s="588"/>
      <c r="E54" s="487" t="str">
        <f>ALINEACION_CONTROL_METAS!C62</f>
        <v>Proyecto 8. Implementación de la planificación y administración de las áreas naturales protegidas y las estrategias complementarias de conservación en el departamento del Quindío.</v>
      </c>
      <c r="F54" s="575">
        <f>PROGR_PROYEC_PONDE!F13</f>
        <v>0.25</v>
      </c>
      <c r="G54" s="487"/>
      <c r="H54" s="10" t="str">
        <f>ALINEACION_CONTROL_METAS!E62</f>
        <v>1. Administrar las áreas naturales protegidas regionales del SINAP declaradas en el departamento del Quindío, definidas en el plan operativo anual.</v>
      </c>
      <c r="I54" s="207" t="str">
        <f>ALINEACION_CONTROL_METAS!F62</f>
        <v>Porcentaje</v>
      </c>
      <c r="J54" s="207" t="str">
        <f>ALINEACION_CONTROL_METAS!G62</f>
        <v>% de ejecución plan operativo</v>
      </c>
      <c r="K54" s="209">
        <f>ALINEACION_CONTROL_METAS!H62</f>
        <v>0.25</v>
      </c>
      <c r="L54" s="209">
        <f>ALINEACION_CONTROL_METAS!K62</f>
        <v>0.25</v>
      </c>
      <c r="M54" s="209">
        <f>ALINEACION_CONTROL_METAS!N62</f>
        <v>0.25</v>
      </c>
      <c r="N54" s="209">
        <f>ALINEACION_CONTROL_METAS!Q62</f>
        <v>0.25</v>
      </c>
      <c r="O54" s="209">
        <f>ALINEACION_CONTROL_METAS!T62</f>
        <v>1</v>
      </c>
      <c r="P54" s="209">
        <v>0.16</v>
      </c>
      <c r="Q54" s="209">
        <v>0.16</v>
      </c>
      <c r="R54" s="209">
        <v>0.16</v>
      </c>
      <c r="S54" s="209">
        <v>0.16</v>
      </c>
    </row>
    <row r="55" spans="1:19" ht="50.25" customHeight="1">
      <c r="A55" s="488"/>
      <c r="B55" s="588"/>
      <c r="C55" s="488"/>
      <c r="D55" s="588"/>
      <c r="E55" s="488"/>
      <c r="F55" s="588"/>
      <c r="G55" s="488"/>
      <c r="H55" s="10" t="str">
        <f>ALINEACION_CONTROL_METAS!E63</f>
        <v>2. Implementar acciones para el fortalecimiento de las estrategias complementarias de conservación (SIMAP, SIDAP, SIRAP) en el departamento del Quindío, definidas en el plan operativo anual.</v>
      </c>
      <c r="I55" s="207" t="str">
        <f>ALINEACION_CONTROL_METAS!F63</f>
        <v>Porcentaje</v>
      </c>
      <c r="J55" s="207" t="str">
        <f>ALINEACION_CONTROL_METAS!G63</f>
        <v>% de ejecución plan operativo</v>
      </c>
      <c r="K55" s="209">
        <f>ALINEACION_CONTROL_METAS!H63</f>
        <v>0.25</v>
      </c>
      <c r="L55" s="209">
        <f>ALINEACION_CONTROL_METAS!K63</f>
        <v>0.25</v>
      </c>
      <c r="M55" s="209">
        <f>ALINEACION_CONTROL_METAS!N63</f>
        <v>0.25</v>
      </c>
      <c r="N55" s="209">
        <f>ALINEACION_CONTROL_METAS!Q63</f>
        <v>0.25</v>
      </c>
      <c r="O55" s="209">
        <f>ALINEACION_CONTROL_METAS!T63</f>
        <v>1</v>
      </c>
      <c r="P55" s="209">
        <v>0.16</v>
      </c>
      <c r="Q55" s="209">
        <v>0.16</v>
      </c>
      <c r="R55" s="209">
        <v>0.16</v>
      </c>
      <c r="S55" s="209">
        <v>0.16</v>
      </c>
    </row>
    <row r="56" spans="1:19" ht="60.75" customHeight="1">
      <c r="A56" s="488"/>
      <c r="B56" s="588"/>
      <c r="C56" s="488"/>
      <c r="D56" s="588"/>
      <c r="E56" s="488"/>
      <c r="F56" s="588"/>
      <c r="G56" s="488"/>
      <c r="H56" s="10" t="str">
        <f>ALINEACION_CONTROL_METAS!E64</f>
        <v>3. Realizar apoyo técnico en las acciones de mantenimiento, preservación y restauración de los ecosistemas presentes en los predios adquiridos para la conservación de los recursos hídricos (art 111 de la Ley 99 de 1993).</v>
      </c>
      <c r="I56" s="207" t="str">
        <f>ALINEACION_CONTROL_METAS!F64</f>
        <v>Número</v>
      </c>
      <c r="J56" s="207" t="str">
        <f>ALINEACION_CONTROL_METAS!G64</f>
        <v>Entes territoriales con apoyo técnico</v>
      </c>
      <c r="K56" s="207">
        <f>ALINEACION_CONTROL_METAS!H64</f>
        <v>16</v>
      </c>
      <c r="L56" s="207">
        <f>ALINEACION_CONTROL_METAS!K64</f>
        <v>16</v>
      </c>
      <c r="M56" s="207">
        <f>ALINEACION_CONTROL_METAS!N64</f>
        <v>16</v>
      </c>
      <c r="N56" s="207">
        <f>ALINEACION_CONTROL_METAS!Q64</f>
        <v>16</v>
      </c>
      <c r="O56" s="207">
        <f>ALINEACION_CONTROL_METAS!T64</f>
        <v>64</v>
      </c>
      <c r="P56" s="209">
        <v>0.17</v>
      </c>
      <c r="Q56" s="209">
        <v>0.17</v>
      </c>
      <c r="R56" s="209">
        <v>0.17</v>
      </c>
      <c r="S56" s="209">
        <v>0.17</v>
      </c>
    </row>
    <row r="57" spans="1:19" ht="54" customHeight="1">
      <c r="A57" s="488"/>
      <c r="B57" s="588"/>
      <c r="C57" s="488"/>
      <c r="D57" s="588"/>
      <c r="E57" s="488"/>
      <c r="F57" s="588"/>
      <c r="G57" s="488"/>
      <c r="H57" s="10" t="str">
        <f>ALINEACION_CONTROL_METAS!E65</f>
        <v xml:space="preserve">4. Realizar seguimiento técnico al cumplimiento del plan de manejo ambiental de los predios adquiridos para la conservación de los recursos hídricos (art 111 de la Ley 99 de 1993). </v>
      </c>
      <c r="I57" s="207" t="str">
        <f>ALINEACION_CONTROL_METAS!F65</f>
        <v>Número</v>
      </c>
      <c r="J57" s="207" t="str">
        <f>ALINEACION_CONTROL_METAS!G65</f>
        <v xml:space="preserve">Entes territoriales con seguimiento </v>
      </c>
      <c r="K57" s="207">
        <f>ALINEACION_CONTROL_METAS!H65</f>
        <v>16</v>
      </c>
      <c r="L57" s="207">
        <f>ALINEACION_CONTROL_METAS!K65</f>
        <v>16</v>
      </c>
      <c r="M57" s="207">
        <f>ALINEACION_CONTROL_METAS!N65</f>
        <v>16</v>
      </c>
      <c r="N57" s="207">
        <f>ALINEACION_CONTROL_METAS!Q65</f>
        <v>16</v>
      </c>
      <c r="O57" s="207">
        <f>ALINEACION_CONTROL_METAS!T65</f>
        <v>64</v>
      </c>
      <c r="P57" s="209">
        <v>0.17</v>
      </c>
      <c r="Q57" s="209">
        <v>0.17</v>
      </c>
      <c r="R57" s="209">
        <v>0.17</v>
      </c>
      <c r="S57" s="209">
        <v>0.17</v>
      </c>
    </row>
    <row r="58" spans="1:19" ht="40.5" customHeight="1">
      <c r="A58" s="488"/>
      <c r="B58" s="588"/>
      <c r="C58" s="488"/>
      <c r="D58" s="588"/>
      <c r="E58" s="488"/>
      <c r="F58" s="588"/>
      <c r="G58" s="488"/>
      <c r="H58" s="10" t="str">
        <f>ALINEACION_CONTROL_METAS!E66</f>
        <v>5. Realizar acompañamiento técnico en la identificación, caracterización y definición predios sujetos a pago por servicios ambientales.</v>
      </c>
      <c r="I58" s="207" t="str">
        <f>ALINEACION_CONTROL_METAS!F66</f>
        <v>Número</v>
      </c>
      <c r="J58" s="207" t="str">
        <f>ALINEACION_CONTROL_METAS!G66</f>
        <v>Número de predios</v>
      </c>
      <c r="K58" s="207">
        <f>ALINEACION_CONTROL_METAS!H66</f>
        <v>10</v>
      </c>
      <c r="L58" s="207">
        <f>ALINEACION_CONTROL_METAS!K66</f>
        <v>20</v>
      </c>
      <c r="M58" s="207">
        <f>ALINEACION_CONTROL_METAS!N66</f>
        <v>20</v>
      </c>
      <c r="N58" s="207">
        <f>ALINEACION_CONTROL_METAS!Q66</f>
        <v>15</v>
      </c>
      <c r="O58" s="207">
        <f>ALINEACION_CONTROL_METAS!T66</f>
        <v>65</v>
      </c>
      <c r="P58" s="209">
        <v>0.17</v>
      </c>
      <c r="Q58" s="209">
        <v>0.17</v>
      </c>
      <c r="R58" s="209">
        <v>0.17</v>
      </c>
      <c r="S58" s="209">
        <v>0.17</v>
      </c>
    </row>
    <row r="59" spans="1:19" ht="46.5" customHeight="1">
      <c r="A59" s="488"/>
      <c r="B59" s="588"/>
      <c r="C59" s="488"/>
      <c r="D59" s="588"/>
      <c r="E59" s="489"/>
      <c r="F59" s="576"/>
      <c r="G59" s="489"/>
      <c r="H59" s="10" t="str">
        <f>ALINEACION_CONTROL_METAS!E67</f>
        <v>6. Realizar acompañamiento técnico y apoyo en la implementación de acciones de la estrategia de pago por servicios ambientales, definidas en el plan operativo anual.</v>
      </c>
      <c r="I59" s="207" t="str">
        <f>ALINEACION_CONTROL_METAS!F67</f>
        <v>Porcentaje</v>
      </c>
      <c r="J59" s="207" t="str">
        <f>ALINEACION_CONTROL_METAS!G67</f>
        <v>% de ejecución plan operativo</v>
      </c>
      <c r="K59" s="209">
        <f>ALINEACION_CONTROL_METAS!H67</f>
        <v>0.25</v>
      </c>
      <c r="L59" s="209">
        <f>ALINEACION_CONTROL_METAS!K67</f>
        <v>0.25</v>
      </c>
      <c r="M59" s="209">
        <f>ALINEACION_CONTROL_METAS!N67</f>
        <v>0.25</v>
      </c>
      <c r="N59" s="209">
        <f>ALINEACION_CONTROL_METAS!Q67</f>
        <v>0.25</v>
      </c>
      <c r="O59" s="209">
        <f>ALINEACION_CONTROL_METAS!T67</f>
        <v>1</v>
      </c>
      <c r="P59" s="209">
        <v>0.17</v>
      </c>
      <c r="Q59" s="209">
        <v>0.17</v>
      </c>
      <c r="R59" s="209">
        <v>0.17</v>
      </c>
      <c r="S59" s="209">
        <v>0.17</v>
      </c>
    </row>
    <row r="60" spans="1:19" ht="58.5" customHeight="1">
      <c r="A60" s="488"/>
      <c r="B60" s="588"/>
      <c r="C60" s="488"/>
      <c r="D60" s="588"/>
      <c r="E60" s="487" t="str">
        <f>ALINEACION_CONTROL_METAS!C68</f>
        <v>Proyecto 9. Implementación de la planificación, manejo y conservación de ecosistemas estratégicos en el departamento del Quindío.</v>
      </c>
      <c r="F60" s="575">
        <f>PROGR_PROYEC_PONDE!F14</f>
        <v>0.25</v>
      </c>
      <c r="G60" s="487"/>
      <c r="H60" s="10" t="str">
        <f>ALINEACION_CONTROL_METAS!E68</f>
        <v>1. Ejecutar acciones de conservación y manejo en ecosistemas estratégicos (páramo Chilí Barragán y humedales) del departamento del Quindío, definidas en el plan operativo anual.</v>
      </c>
      <c r="I60" s="207" t="str">
        <f>ALINEACION_CONTROL_METAS!F68</f>
        <v>Porcentaje</v>
      </c>
      <c r="J60" s="207" t="str">
        <f>ALINEACION_CONTROL_METAS!G68</f>
        <v>% de ejecución del Plan operativo anual</v>
      </c>
      <c r="K60" s="209">
        <f>ALINEACION_CONTROL_METAS!H68</f>
        <v>0.25</v>
      </c>
      <c r="L60" s="209">
        <f>ALINEACION_CONTROL_METAS!K68</f>
        <v>0.25</v>
      </c>
      <c r="M60" s="209">
        <f>ALINEACION_CONTROL_METAS!N68</f>
        <v>0.25</v>
      </c>
      <c r="N60" s="209">
        <f>ALINEACION_CONTROL_METAS!Q68</f>
        <v>0.25</v>
      </c>
      <c r="O60" s="209">
        <f>ALINEACION_CONTROL_METAS!T68</f>
        <v>1</v>
      </c>
      <c r="P60" s="209">
        <v>0.25</v>
      </c>
      <c r="Q60" s="209">
        <v>0.25</v>
      </c>
      <c r="R60" s="209">
        <v>0.25</v>
      </c>
      <c r="S60" s="209">
        <v>0.25</v>
      </c>
    </row>
    <row r="61" spans="1:19" ht="52.5" customHeight="1">
      <c r="A61" s="488"/>
      <c r="B61" s="588"/>
      <c r="C61" s="488"/>
      <c r="D61" s="588"/>
      <c r="E61" s="488"/>
      <c r="F61" s="588"/>
      <c r="G61" s="488"/>
      <c r="H61" s="10" t="str">
        <f>ALINEACION_CONTROL_METAS!E69</f>
        <v>2. Ejecutar acciones de conservación y manejo en ecosistemas estratégicos de páramo del departamento del Quindío, en cumplimiento a sentencias y fallos judiciales, definidas en el plan operativo anual.</v>
      </c>
      <c r="I61" s="207" t="str">
        <f>ALINEACION_CONTROL_METAS!F69</f>
        <v>Porcentaje</v>
      </c>
      <c r="J61" s="207" t="str">
        <f>ALINEACION_CONTROL_METAS!G69</f>
        <v>% de ejecución del Plan  operativo anual</v>
      </c>
      <c r="K61" s="209">
        <f>ALINEACION_CONTROL_METAS!H69</f>
        <v>0.25</v>
      </c>
      <c r="L61" s="209">
        <f>ALINEACION_CONTROL_METAS!K69</f>
        <v>0.25</v>
      </c>
      <c r="M61" s="209">
        <f>ALINEACION_CONTROL_METAS!N69</f>
        <v>0.25</v>
      </c>
      <c r="N61" s="209">
        <f>ALINEACION_CONTROL_METAS!Q69</f>
        <v>0.25</v>
      </c>
      <c r="O61" s="209">
        <f>ALINEACION_CONTROL_METAS!T69</f>
        <v>1</v>
      </c>
      <c r="P61" s="209">
        <v>0.25</v>
      </c>
      <c r="Q61" s="209">
        <v>0.25</v>
      </c>
      <c r="R61" s="209">
        <v>0.25</v>
      </c>
      <c r="S61" s="209">
        <v>0.25</v>
      </c>
    </row>
    <row r="62" spans="1:19" ht="56.25" customHeight="1">
      <c r="A62" s="488"/>
      <c r="B62" s="588"/>
      <c r="C62" s="488"/>
      <c r="D62" s="588"/>
      <c r="E62" s="488"/>
      <c r="F62" s="588"/>
      <c r="G62" s="488"/>
      <c r="H62" s="10" t="str">
        <f>ALINEACION_CONTROL_METAS!E70</f>
        <v>3. Formular y ejecutar acciones de restauración ecológica (restauración, rehabilitación y recuperación) en el departamento del Quindío, según lineamientos del Plan Nacional de Restauración.</v>
      </c>
      <c r="I62" s="207" t="str">
        <f>ALINEACION_CONTROL_METAS!F70</f>
        <v>Número</v>
      </c>
      <c r="J62" s="207" t="str">
        <f>ALINEACION_CONTROL_METAS!G70</f>
        <v xml:space="preserve">Número de hectáreas </v>
      </c>
      <c r="K62" s="207">
        <f>ALINEACION_CONTROL_METAS!H70</f>
        <v>150</v>
      </c>
      <c r="L62" s="207">
        <f>ALINEACION_CONTROL_METAS!K70</f>
        <v>150</v>
      </c>
      <c r="M62" s="207">
        <f>ALINEACION_CONTROL_METAS!N70</f>
        <v>150</v>
      </c>
      <c r="N62" s="207">
        <f>ALINEACION_CONTROL_METAS!Q70</f>
        <v>150</v>
      </c>
      <c r="O62" s="207">
        <f>ALINEACION_CONTROL_METAS!T70</f>
        <v>600</v>
      </c>
      <c r="P62" s="209">
        <v>0.25</v>
      </c>
      <c r="Q62" s="209">
        <v>0.25</v>
      </c>
      <c r="R62" s="209">
        <v>0.25</v>
      </c>
      <c r="S62" s="209">
        <v>0.25</v>
      </c>
    </row>
    <row r="63" spans="1:19" ht="66" customHeight="1">
      <c r="A63" s="488"/>
      <c r="B63" s="588"/>
      <c r="C63" s="488"/>
      <c r="D63" s="588"/>
      <c r="E63" s="489"/>
      <c r="F63" s="576"/>
      <c r="G63" s="489"/>
      <c r="H63" s="10" t="str">
        <f>ALINEACION_CONTROL_METAS!E71</f>
        <v>4. Ejecutar acciones de mantenimiento, monitoreo y divulgación dentro de los procesos de restauración ecológica (restauración, rehabilitación y recuperación) en el departamento del Quindío, según plan de mantenimiento.</v>
      </c>
      <c r="I63" s="207" t="str">
        <f>ALINEACION_CONTROL_METAS!F71</f>
        <v>Porcentaje</v>
      </c>
      <c r="J63" s="207" t="str">
        <f>ALINEACION_CONTROL_METAS!G71</f>
        <v xml:space="preserve">% de ejecución plan de mantenimiento </v>
      </c>
      <c r="K63" s="209">
        <f>ALINEACION_CONTROL_METAS!H71</f>
        <v>0.25</v>
      </c>
      <c r="L63" s="209">
        <f>ALINEACION_CONTROL_METAS!K71</f>
        <v>0.25</v>
      </c>
      <c r="M63" s="209">
        <f>ALINEACION_CONTROL_METAS!N71</f>
        <v>0.25</v>
      </c>
      <c r="N63" s="209">
        <f>ALINEACION_CONTROL_METAS!Q71</f>
        <v>0.25</v>
      </c>
      <c r="O63" s="209">
        <f>ALINEACION_CONTROL_METAS!T71</f>
        <v>1</v>
      </c>
      <c r="P63" s="209">
        <v>0.25</v>
      </c>
      <c r="Q63" s="209">
        <v>0.25</v>
      </c>
      <c r="R63" s="209">
        <v>0.25</v>
      </c>
      <c r="S63" s="209">
        <v>0.25</v>
      </c>
    </row>
    <row r="64" spans="1:19" ht="61.5" customHeight="1">
      <c r="A64" s="488"/>
      <c r="B64" s="588"/>
      <c r="C64" s="488"/>
      <c r="D64" s="588"/>
      <c r="E64" s="487" t="str">
        <f>ALINEACION_CONTROL_METAS!C73</f>
        <v>Proyecto 10. Administración, monitoreo y seguimiento de la diversidad biológica en el departamento del Quindío.</v>
      </c>
      <c r="F64" s="575">
        <f>PROGR_PROYEC_PONDE!F15</f>
        <v>0.25</v>
      </c>
      <c r="G64" s="487"/>
      <c r="H64" s="10" t="str">
        <f>ALINEACION_CONTROL_METAS!E73</f>
        <v>1. Ejecutar el programa de control y seguimiento al tráfico ilegal de fauna silvestre de acuerdo con la estrategia nacional de control al tráfico ilegal de especies de diversidad biológica (CIFFIQ – Zona noroccidente).</v>
      </c>
      <c r="I64" s="207" t="str">
        <f>ALINEACION_CONTROL_METAS!F73</f>
        <v>Programa</v>
      </c>
      <c r="J64" s="207" t="str">
        <f>ALINEACION_CONTROL_METAS!G73</f>
        <v>Programa anual</v>
      </c>
      <c r="K64" s="207">
        <f>ALINEACION_CONTROL_METAS!H73</f>
        <v>1</v>
      </c>
      <c r="L64" s="207">
        <f>ALINEACION_CONTROL_METAS!K73</f>
        <v>1</v>
      </c>
      <c r="M64" s="207">
        <f>ALINEACION_CONTROL_METAS!N73</f>
        <v>1</v>
      </c>
      <c r="N64" s="207">
        <f>ALINEACION_CONTROL_METAS!Q73</f>
        <v>1</v>
      </c>
      <c r="O64" s="207">
        <f>ALINEACION_CONTROL_METAS!T73</f>
        <v>4</v>
      </c>
      <c r="P64" s="209">
        <v>0.11</v>
      </c>
      <c r="Q64" s="209">
        <v>0.11</v>
      </c>
      <c r="R64" s="209">
        <v>0.12</v>
      </c>
      <c r="S64" s="209">
        <v>0.12</v>
      </c>
    </row>
    <row r="65" spans="1:19" ht="39" customHeight="1">
      <c r="A65" s="488"/>
      <c r="B65" s="588"/>
      <c r="C65" s="488"/>
      <c r="D65" s="588"/>
      <c r="E65" s="488"/>
      <c r="F65" s="588"/>
      <c r="G65" s="488"/>
      <c r="H65" s="10" t="str">
        <f>ALINEACION_CONTROL_METAS!E74</f>
        <v>2. Implementar medidas de control a especies exóticas, invasoras y en conflicto en el departamento del Quindío, definidas en el programa anual .</v>
      </c>
      <c r="I65" s="207" t="str">
        <f>ALINEACION_CONTROL_METAS!F74</f>
        <v>Programa</v>
      </c>
      <c r="J65" s="207" t="str">
        <f>ALINEACION_CONTROL_METAS!G74</f>
        <v>Programa anual</v>
      </c>
      <c r="K65" s="207">
        <f>ALINEACION_CONTROL_METAS!H74</f>
        <v>1</v>
      </c>
      <c r="L65" s="207">
        <f>ALINEACION_CONTROL_METAS!K74</f>
        <v>1</v>
      </c>
      <c r="M65" s="207">
        <f>ALINEACION_CONTROL_METAS!N74</f>
        <v>1</v>
      </c>
      <c r="N65" s="207">
        <f>ALINEACION_CONTROL_METAS!Q74</f>
        <v>1</v>
      </c>
      <c r="O65" s="207">
        <f>ALINEACION_CONTROL_METAS!T74</f>
        <v>4</v>
      </c>
      <c r="P65" s="209">
        <v>0.11</v>
      </c>
      <c r="Q65" s="209">
        <v>0.11</v>
      </c>
      <c r="R65" s="209">
        <v>0.12</v>
      </c>
      <c r="S65" s="209">
        <v>0.12</v>
      </c>
    </row>
    <row r="66" spans="1:19" ht="42.75" customHeight="1">
      <c r="A66" s="488"/>
      <c r="B66" s="588"/>
      <c r="C66" s="488"/>
      <c r="D66" s="588"/>
      <c r="E66" s="488"/>
      <c r="F66" s="588"/>
      <c r="G66" s="488"/>
      <c r="H66" s="10" t="str">
        <f>ALINEACION_CONTROL_METAS!E75</f>
        <v>3. Ejecutar acciones definidas en la Resolución N° 2064 de 2010 en el posdecomiso de fauna silvestre (CAV), definidas en el programa anual.</v>
      </c>
      <c r="I66" s="207" t="str">
        <f>ALINEACION_CONTROL_METAS!F75</f>
        <v>Porcentaje</v>
      </c>
      <c r="J66" s="207" t="str">
        <f>ALINEACION_CONTROL_METAS!G75</f>
        <v>% de ejecución programa Anual</v>
      </c>
      <c r="K66" s="209">
        <f>ALINEACION_CONTROL_METAS!H75</f>
        <v>0.25</v>
      </c>
      <c r="L66" s="209">
        <f>ALINEACION_CONTROL_METAS!K75</f>
        <v>0.25</v>
      </c>
      <c r="M66" s="209">
        <f>ALINEACION_CONTROL_METAS!N75</f>
        <v>0.25</v>
      </c>
      <c r="N66" s="209">
        <f>ALINEACION_CONTROL_METAS!Q75</f>
        <v>0.25</v>
      </c>
      <c r="O66" s="209">
        <f>ALINEACION_CONTROL_METAS!T75</f>
        <v>1</v>
      </c>
      <c r="P66" s="209">
        <v>0.11</v>
      </c>
      <c r="Q66" s="209">
        <v>0.11</v>
      </c>
      <c r="R66" s="209">
        <v>0.12</v>
      </c>
      <c r="S66" s="209">
        <v>0.12</v>
      </c>
    </row>
    <row r="67" spans="1:19" ht="53.25" customHeight="1">
      <c r="A67" s="488"/>
      <c r="B67" s="588"/>
      <c r="C67" s="488"/>
      <c r="D67" s="588"/>
      <c r="E67" s="488"/>
      <c r="F67" s="588"/>
      <c r="G67" s="488"/>
      <c r="H67" s="10" t="str">
        <f>ALINEACION_CONTROL_METAS!E76</f>
        <v>4. Regular y controlar los permisos de investigación científica en diversidad biológica, licencias ambientales de zoocría, permisos para diferentes tipos de caza de fauna silvestre e implementar tasa compensatoria por caza de fauna silvestre.</v>
      </c>
      <c r="I67" s="207" t="str">
        <f>ALINEACION_CONTROL_METAS!F76</f>
        <v>Porcentaje</v>
      </c>
      <c r="J67" s="207" t="str">
        <f>ALINEACION_CONTROL_METAS!G76</f>
        <v>% de cumplimiento de solicitaudes radicadas</v>
      </c>
      <c r="K67" s="209">
        <f>ALINEACION_CONTROL_METAS!H76</f>
        <v>0.25</v>
      </c>
      <c r="L67" s="209">
        <f>ALINEACION_CONTROL_METAS!K76</f>
        <v>0.25</v>
      </c>
      <c r="M67" s="209">
        <f>ALINEACION_CONTROL_METAS!N76</f>
        <v>0.25</v>
      </c>
      <c r="N67" s="209">
        <f>ALINEACION_CONTROL_METAS!Q76</f>
        <v>0.25</v>
      </c>
      <c r="O67" s="209">
        <f>ALINEACION_CONTROL_METAS!T76</f>
        <v>1</v>
      </c>
      <c r="P67" s="209">
        <v>0.11</v>
      </c>
      <c r="Q67" s="209">
        <v>0.11</v>
      </c>
      <c r="R67" s="209">
        <v>0.12</v>
      </c>
      <c r="S67" s="209">
        <v>0.12</v>
      </c>
    </row>
    <row r="68" spans="1:19" ht="51" customHeight="1">
      <c r="A68" s="488"/>
      <c r="B68" s="588"/>
      <c r="C68" s="488"/>
      <c r="D68" s="588"/>
      <c r="E68" s="488"/>
      <c r="F68" s="588"/>
      <c r="G68" s="488"/>
      <c r="H68" s="10" t="str">
        <f>ALINEACION_CONTROL_METAS!E77</f>
        <v>5. Regular el uso y aprovechamiento de los productos forestales, maderables y no maderables en el departamento del Quindío.</v>
      </c>
      <c r="I68" s="207" t="str">
        <f>ALINEACION_CONTROL_METAS!F77</f>
        <v>Porcentaje</v>
      </c>
      <c r="J68" s="207" t="str">
        <f>ALINEACION_CONTROL_METAS!G77</f>
        <v>% de cumplimiento de trámites radicados</v>
      </c>
      <c r="K68" s="209">
        <f>ALINEACION_CONTROL_METAS!H77</f>
        <v>0.25</v>
      </c>
      <c r="L68" s="209">
        <f>ALINEACION_CONTROL_METAS!K77</f>
        <v>0.25</v>
      </c>
      <c r="M68" s="209">
        <f>ALINEACION_CONTROL_METAS!N77</f>
        <v>0.25</v>
      </c>
      <c r="N68" s="209">
        <f>ALINEACION_CONTROL_METAS!Q77</f>
        <v>0.25</v>
      </c>
      <c r="O68" s="209">
        <f>ALINEACION_CONTROL_METAS!T77</f>
        <v>1</v>
      </c>
      <c r="P68" s="209">
        <v>0.11</v>
      </c>
      <c r="Q68" s="209">
        <v>0.11</v>
      </c>
      <c r="R68" s="209">
        <v>0.13</v>
      </c>
      <c r="S68" s="209">
        <v>0.13</v>
      </c>
    </row>
    <row r="69" spans="1:19" ht="48" customHeight="1">
      <c r="A69" s="488"/>
      <c r="B69" s="588"/>
      <c r="C69" s="488"/>
      <c r="D69" s="588"/>
      <c r="E69" s="488"/>
      <c r="F69" s="588"/>
      <c r="G69" s="488"/>
      <c r="H69" s="453" t="str">
        <f>ALINEACION_CONTROL_METAS!E78</f>
        <v>6. Elaborar y ejecutar el programa de control, seguimiento y vigilancia al uso, aprovechamiento, movilización y comercialización de los productos forestales maderables y no maderables, así como los de flora silvestre en el departamento del Quindío, definidas en el programa anual.</v>
      </c>
      <c r="I69" s="207" t="str">
        <f>ALINEACION_CONTROL_METAS!F78</f>
        <v>Porcentaje</v>
      </c>
      <c r="J69" s="207" t="str">
        <f>ALINEACION_CONTROL_METAS!G78</f>
        <v xml:space="preserve">% de cumplimiento al programa anual </v>
      </c>
      <c r="K69" s="209">
        <f>ALINEACION_CONTROL_METAS!H78</f>
        <v>0.25</v>
      </c>
      <c r="L69" s="209">
        <f>ALINEACION_CONTROL_METAS!K78</f>
        <v>0.25</v>
      </c>
      <c r="M69" s="209">
        <f>ALINEACION_CONTROL_METAS!N78</f>
        <v>0.25</v>
      </c>
      <c r="N69" s="209">
        <f>ALINEACION_CONTROL_METAS!Q78</f>
        <v>0.25</v>
      </c>
      <c r="O69" s="209">
        <f>ALINEACION_CONTROL_METAS!T78</f>
        <v>1</v>
      </c>
      <c r="P69" s="209">
        <v>0.11</v>
      </c>
      <c r="Q69" s="209">
        <v>0.11</v>
      </c>
      <c r="R69" s="209">
        <v>0.13</v>
      </c>
      <c r="S69" s="209">
        <v>0.13</v>
      </c>
    </row>
    <row r="70" spans="1:19" ht="64.5" customHeight="1">
      <c r="A70" s="488"/>
      <c r="B70" s="588"/>
      <c r="C70" s="488"/>
      <c r="D70" s="588"/>
      <c r="E70" s="488"/>
      <c r="F70" s="588"/>
      <c r="G70" s="488"/>
      <c r="H70" s="10" t="str">
        <f>ALINEACION_CONTROL_METAS!E79</f>
        <v>7. Conocer el recurso natural bambú-guadua y sus servicios ecosistémicos en el departamento del Quindío.</v>
      </c>
      <c r="I70" s="207" t="str">
        <f>ALINEACION_CONTROL_METAS!F79</f>
        <v>Porcentaje</v>
      </c>
      <c r="J70" s="207" t="str">
        <f>ALINEACION_CONTROL_METAS!G79</f>
        <v>% Territorio evaluado</v>
      </c>
      <c r="K70" s="209">
        <f>ALINEACION_CONTROL_METAS!H79</f>
        <v>0.3</v>
      </c>
      <c r="L70" s="209">
        <f>ALINEACION_CONTROL_METAS!K79</f>
        <v>0.7</v>
      </c>
      <c r="M70" s="209">
        <f>ALINEACION_CONTROL_METAS!N79</f>
        <v>0</v>
      </c>
      <c r="N70" s="209">
        <f>ALINEACION_CONTROL_METAS!Q79</f>
        <v>0</v>
      </c>
      <c r="O70" s="209">
        <f>ALINEACION_CONTROL_METAS!T79</f>
        <v>1</v>
      </c>
      <c r="P70" s="209">
        <v>0.11</v>
      </c>
      <c r="Q70" s="209">
        <v>0.11</v>
      </c>
      <c r="R70" s="209">
        <v>0</v>
      </c>
      <c r="S70" s="209">
        <v>0</v>
      </c>
    </row>
    <row r="71" spans="1:19" ht="44.25" customHeight="1">
      <c r="A71" s="488"/>
      <c r="B71" s="588"/>
      <c r="C71" s="488"/>
      <c r="D71" s="588"/>
      <c r="E71" s="488"/>
      <c r="F71" s="588"/>
      <c r="G71" s="488"/>
      <c r="H71" s="10" t="str">
        <f>ALINEACION_CONTROL_METAS!E80</f>
        <v>8. Fomentar el recurso natural bambú-guadua en el departamento del Quindío, según plan operativo anual.</v>
      </c>
      <c r="I71" s="207" t="str">
        <f>ALINEACION_CONTROL_METAS!F80</f>
        <v>Plan</v>
      </c>
      <c r="J71" s="207" t="str">
        <f>ALINEACION_CONTROL_METAS!G80</f>
        <v>Plan Operativo ejecutado</v>
      </c>
      <c r="K71" s="207">
        <f>ALINEACION_CONTROL_METAS!H80</f>
        <v>1</v>
      </c>
      <c r="L71" s="207">
        <f>ALINEACION_CONTROL_METAS!K80</f>
        <v>1</v>
      </c>
      <c r="M71" s="207">
        <f>ALINEACION_CONTROL_METAS!N80</f>
        <v>1</v>
      </c>
      <c r="N71" s="207">
        <f>ALINEACION_CONTROL_METAS!Q80</f>
        <v>1</v>
      </c>
      <c r="O71" s="207">
        <f>ALINEACION_CONTROL_METAS!T80</f>
        <v>4</v>
      </c>
      <c r="P71" s="209">
        <v>0.11</v>
      </c>
      <c r="Q71" s="209">
        <v>0.11</v>
      </c>
      <c r="R71" s="209">
        <v>0.13</v>
      </c>
      <c r="S71" s="209">
        <v>0.13</v>
      </c>
    </row>
    <row r="72" spans="1:19" ht="33.75" customHeight="1">
      <c r="A72" s="488"/>
      <c r="B72" s="588"/>
      <c r="C72" s="489"/>
      <c r="D72" s="576"/>
      <c r="E72" s="489"/>
      <c r="F72" s="576"/>
      <c r="G72" s="489"/>
      <c r="H72" s="10" t="str">
        <f>ALINEACION_CONTROL_METAS!E81</f>
        <v>9. Desarrollar acciones técnicas operativas en el Centro Nacional para el Estudio del Bambú-Guadua, según plan operativo anual.</v>
      </c>
      <c r="I72" s="207" t="str">
        <f>ALINEACION_CONTROL_METAS!F81</f>
        <v>Plan</v>
      </c>
      <c r="J72" s="207" t="str">
        <f>ALINEACION_CONTROL_METAS!G81</f>
        <v>Plan Operativo ejecutado</v>
      </c>
      <c r="K72" s="207">
        <f>ALINEACION_CONTROL_METAS!H81</f>
        <v>1</v>
      </c>
      <c r="L72" s="207">
        <f>ALINEACION_CONTROL_METAS!K81</f>
        <v>1</v>
      </c>
      <c r="M72" s="207">
        <f>ALINEACION_CONTROL_METAS!N81</f>
        <v>1</v>
      </c>
      <c r="N72" s="207">
        <f>ALINEACION_CONTROL_METAS!Q81</f>
        <v>1</v>
      </c>
      <c r="O72" s="207">
        <f>ALINEACION_CONTROL_METAS!T81</f>
        <v>4</v>
      </c>
      <c r="P72" s="209">
        <v>0.12</v>
      </c>
      <c r="Q72" s="209">
        <v>0.12</v>
      </c>
      <c r="R72" s="209">
        <v>0.13</v>
      </c>
      <c r="S72" s="209">
        <v>0.13</v>
      </c>
    </row>
    <row r="73" spans="1:19" ht="42" customHeight="1">
      <c r="A73" s="488"/>
      <c r="B73" s="588"/>
      <c r="C73" s="487" t="str">
        <f>PROGR_PROYEC_PONDE!C16</f>
        <v>PROGRAMA 3. GESTIÓN INTEGRAL DEL RECURSO HÍDRICO DEL DEPARTAMENTO DEL QUINDÍO.</v>
      </c>
      <c r="D73" s="575">
        <v>0.2</v>
      </c>
      <c r="E73" s="487" t="str">
        <f>ALINEACION_CONTROL_METAS!C82</f>
        <v>Proyecto 11. Formulación y ejecución de instrumentos para el manejo del recurso hídrico en el departamento del Quindío.</v>
      </c>
      <c r="F73" s="575">
        <f>PROGR_PROYEC_PONDE!F16</f>
        <v>0.33</v>
      </c>
      <c r="G73" s="487"/>
      <c r="H73" s="10" t="str">
        <f>ALINEACION_CONTROL_METAS!E82</f>
        <v>1. Finalizar y adoptar la formulación del PORH de la quebrada Buenavista.</v>
      </c>
      <c r="I73" s="207" t="str">
        <f>ALINEACION_CONTROL_METAS!F82</f>
        <v>Plan</v>
      </c>
      <c r="J73" s="207" t="str">
        <f>ALINEACION_CONTROL_METAS!G82</f>
        <v>PORH adoptado</v>
      </c>
      <c r="K73" s="207">
        <f>ALINEACION_CONTROL_METAS!H82</f>
        <v>1</v>
      </c>
      <c r="L73" s="207">
        <f>ALINEACION_CONTROL_METAS!K82</f>
        <v>1</v>
      </c>
      <c r="M73" s="207">
        <f>ALINEACION_CONTROL_METAS!N82</f>
        <v>1</v>
      </c>
      <c r="N73" s="207">
        <f>ALINEACION_CONTROL_METAS!Q82</f>
        <v>1</v>
      </c>
      <c r="O73" s="207">
        <f>ALINEACION_CONTROL_METAS!T82</f>
        <v>4</v>
      </c>
      <c r="P73" s="209">
        <v>0.33</v>
      </c>
      <c r="Q73" s="209">
        <v>0</v>
      </c>
      <c r="R73" s="209">
        <v>0</v>
      </c>
      <c r="S73" s="209">
        <v>0</v>
      </c>
    </row>
    <row r="74" spans="1:19" ht="30" customHeight="1">
      <c r="A74" s="488"/>
      <c r="B74" s="588"/>
      <c r="C74" s="488"/>
      <c r="D74" s="588"/>
      <c r="E74" s="488"/>
      <c r="F74" s="588"/>
      <c r="G74" s="488"/>
      <c r="H74" s="10" t="str">
        <f>ALINEACION_CONTROL_METAS!E83</f>
        <v>2. Ejecutar los PORH de los ríos Quindío, Roble y quebradas Buenavista y Los Ángeles, de acuerdo con el plan operativo.</v>
      </c>
      <c r="I74" s="207" t="str">
        <f>ALINEACION_CONTROL_METAS!F83</f>
        <v>Plan</v>
      </c>
      <c r="J74" s="207" t="str">
        <f>ALINEACION_CONTROL_METAS!G83</f>
        <v>Plan operativo consolidado</v>
      </c>
      <c r="K74" s="207">
        <f>ALINEACION_CONTROL_METAS!H83</f>
        <v>1</v>
      </c>
      <c r="L74" s="207">
        <f>ALINEACION_CONTROL_METAS!K83</f>
        <v>1</v>
      </c>
      <c r="M74" s="207">
        <f>ALINEACION_CONTROL_METAS!N83</f>
        <v>1</v>
      </c>
      <c r="N74" s="207">
        <f>ALINEACION_CONTROL_METAS!Q83</f>
        <v>1</v>
      </c>
      <c r="O74" s="207">
        <f>ALINEACION_CONTROL_METAS!T83</f>
        <v>4</v>
      </c>
      <c r="P74" s="209">
        <v>0.33</v>
      </c>
      <c r="Q74" s="209">
        <v>0.25</v>
      </c>
      <c r="R74" s="209">
        <v>0.25</v>
      </c>
      <c r="S74" s="209">
        <v>0.25</v>
      </c>
    </row>
    <row r="75" spans="1:19" ht="54.75" customHeight="1">
      <c r="A75" s="488"/>
      <c r="B75" s="588"/>
      <c r="C75" s="488"/>
      <c r="D75" s="588"/>
      <c r="E75" s="488"/>
      <c r="F75" s="588"/>
      <c r="G75" s="488"/>
      <c r="H75" s="10" t="str">
        <f>ALINEACION_CONTROL_METAS!E84</f>
        <v>3. Actualizar el PORH río Quindío.</v>
      </c>
      <c r="I75" s="207" t="str">
        <f>ALINEACION_CONTROL_METAS!F84</f>
        <v>Porcentaje</v>
      </c>
      <c r="J75" s="207" t="str">
        <f>ALINEACION_CONTROL_METAS!G84</f>
        <v xml:space="preserve">Porcentaje de avance en la actualización </v>
      </c>
      <c r="K75" s="209">
        <f>ALINEACION_CONTROL_METAS!H84</f>
        <v>0</v>
      </c>
      <c r="L75" s="209">
        <f>ALINEACION_CONTROL_METAS!K84</f>
        <v>0</v>
      </c>
      <c r="M75" s="209">
        <f>ALINEACION_CONTROL_METAS!N84</f>
        <v>0</v>
      </c>
      <c r="N75" s="209">
        <f>ALINEACION_CONTROL_METAS!Q84</f>
        <v>1</v>
      </c>
      <c r="O75" s="209">
        <f>ALINEACION_CONTROL_METAS!T84</f>
        <v>1</v>
      </c>
      <c r="P75" s="209">
        <v>0</v>
      </c>
      <c r="Q75" s="209">
        <v>0</v>
      </c>
      <c r="R75" s="209">
        <v>0</v>
      </c>
      <c r="S75" s="209">
        <v>0.25</v>
      </c>
    </row>
    <row r="76" spans="1:19" ht="36" customHeight="1">
      <c r="A76" s="488"/>
      <c r="B76" s="588"/>
      <c r="C76" s="488"/>
      <c r="D76" s="588"/>
      <c r="E76" s="488"/>
      <c r="F76" s="588"/>
      <c r="G76" s="488"/>
      <c r="H76" s="10" t="str">
        <f>ALINEACION_CONTROL_METAS!E85</f>
        <v>4. Actualizar la reglamentación del uso de las aguas de las corrientes priorizadas.</v>
      </c>
      <c r="I76" s="207" t="str">
        <f>ALINEACION_CONTROL_METAS!F85</f>
        <v>Porcentaje</v>
      </c>
      <c r="J76" s="207" t="str">
        <f>ALINEACION_CONTROL_METAS!G85</f>
        <v>Porcentaje de avance en la actualización</v>
      </c>
      <c r="K76" s="209">
        <f>ALINEACION_CONTROL_METAS!H85</f>
        <v>0.2</v>
      </c>
      <c r="L76" s="209">
        <f>ALINEACION_CONTROL_METAS!K85</f>
        <v>0.6</v>
      </c>
      <c r="M76" s="209">
        <f>ALINEACION_CONTROL_METAS!N85</f>
        <v>0.2</v>
      </c>
      <c r="N76" s="209">
        <f>ALINEACION_CONTROL_METAS!Q85</f>
        <v>0</v>
      </c>
      <c r="O76" s="209">
        <f>ALINEACION_CONTROL_METAS!T85</f>
        <v>1</v>
      </c>
      <c r="P76" s="209">
        <v>0.34</v>
      </c>
      <c r="Q76" s="209">
        <v>0.25</v>
      </c>
      <c r="R76" s="209">
        <v>0.25</v>
      </c>
      <c r="S76" s="209">
        <v>0</v>
      </c>
    </row>
    <row r="77" spans="1:19" ht="51.75" customHeight="1">
      <c r="A77" s="488"/>
      <c r="B77" s="588"/>
      <c r="C77" s="488"/>
      <c r="D77" s="588"/>
      <c r="E77" s="488"/>
      <c r="F77" s="588"/>
      <c r="G77" s="488"/>
      <c r="H77" s="10" t="str">
        <f>ALINEACION_CONTROL_METAS!E86</f>
        <v>5. Realizar el acotamiento de la ronda hídrica de las corrientes priorizadas.</v>
      </c>
      <c r="I77" s="207" t="str">
        <f>ALINEACION_CONTROL_METAS!F86</f>
        <v>Porcentaje</v>
      </c>
      <c r="J77" s="207" t="str">
        <f>ALINEACION_CONTROL_METAS!G86</f>
        <v>Porcentaje de avance</v>
      </c>
      <c r="K77" s="209">
        <f>ALINEACION_CONTROL_METAS!H86</f>
        <v>0</v>
      </c>
      <c r="L77" s="209">
        <f>ALINEACION_CONTROL_METAS!K86</f>
        <v>0</v>
      </c>
      <c r="M77" s="209">
        <f>ALINEACION_CONTROL_METAS!N86</f>
        <v>0.5</v>
      </c>
      <c r="N77" s="209">
        <f>ALINEACION_CONTROL_METAS!Q86</f>
        <v>0.5</v>
      </c>
      <c r="O77" s="209">
        <f>ALINEACION_CONTROL_METAS!T86</f>
        <v>1</v>
      </c>
      <c r="P77" s="209">
        <v>0</v>
      </c>
      <c r="Q77" s="209">
        <v>0</v>
      </c>
      <c r="R77" s="209">
        <v>0.25</v>
      </c>
      <c r="S77" s="209">
        <v>0.25</v>
      </c>
    </row>
    <row r="78" spans="1:19" ht="27.75" customHeight="1">
      <c r="A78" s="488"/>
      <c r="B78" s="588"/>
      <c r="C78" s="488"/>
      <c r="D78" s="588"/>
      <c r="E78" s="488"/>
      <c r="F78" s="588"/>
      <c r="G78" s="488"/>
      <c r="H78" s="10" t="str">
        <f>ALINEACION_CONTROL_METAS!E87</f>
        <v>6. Formular las medidas de manejo ambiental del acuífero del abanico del Quindío – Risaralda – Pereira.</v>
      </c>
      <c r="I78" s="207" t="str">
        <f>ALINEACION_CONTROL_METAS!F87</f>
        <v>Porcentaje</v>
      </c>
      <c r="J78" s="207" t="str">
        <f>ALINEACION_CONTROL_METAS!G87</f>
        <v>Porcentaje de avance</v>
      </c>
      <c r="K78" s="209">
        <f>ALINEACION_CONTROL_METAS!H87</f>
        <v>0</v>
      </c>
      <c r="L78" s="209">
        <f>ALINEACION_CONTROL_METAS!K87</f>
        <v>0.4</v>
      </c>
      <c r="M78" s="209">
        <f>ALINEACION_CONTROL_METAS!N87</f>
        <v>0.4</v>
      </c>
      <c r="N78" s="209">
        <f>ALINEACION_CONTROL_METAS!Q87</f>
        <v>0.2</v>
      </c>
      <c r="O78" s="209">
        <f>ALINEACION_CONTROL_METAS!T87</f>
        <v>1</v>
      </c>
      <c r="P78" s="209">
        <v>0</v>
      </c>
      <c r="Q78" s="209">
        <v>0.25</v>
      </c>
      <c r="R78" s="209">
        <v>0.25</v>
      </c>
      <c r="S78" s="209">
        <v>0.25</v>
      </c>
    </row>
    <row r="79" spans="1:19" ht="29.25" customHeight="1">
      <c r="A79" s="488"/>
      <c r="B79" s="588"/>
      <c r="C79" s="488"/>
      <c r="D79" s="588"/>
      <c r="E79" s="489"/>
      <c r="F79" s="576"/>
      <c r="G79" s="489"/>
      <c r="H79" s="10" t="str">
        <f>ALINEACION_CONTROL_METAS!E88</f>
        <v>7. Formular guía de buenas prácticas ambientales para la protección del recurso hídrico subterráneo.</v>
      </c>
      <c r="I79" s="207" t="str">
        <f>ALINEACION_CONTROL_METAS!F88</f>
        <v>Guía</v>
      </c>
      <c r="J79" s="207" t="str">
        <f>ALINEACION_CONTROL_METAS!G88</f>
        <v>Guía de buenas prácticas</v>
      </c>
      <c r="K79" s="209">
        <f>ALINEACION_CONTROL_METAS!H88</f>
        <v>0</v>
      </c>
      <c r="L79" s="209">
        <f>ALINEACION_CONTROL_METAS!K88</f>
        <v>1</v>
      </c>
      <c r="M79" s="209">
        <f>ALINEACION_CONTROL_METAS!N88</f>
        <v>0</v>
      </c>
      <c r="N79" s="209">
        <f>ALINEACION_CONTROL_METAS!Q88</f>
        <v>0</v>
      </c>
      <c r="O79" s="209">
        <f>ALINEACION_CONTROL_METAS!T88</f>
        <v>1</v>
      </c>
      <c r="P79" s="209">
        <v>0</v>
      </c>
      <c r="Q79" s="209">
        <v>0.25</v>
      </c>
      <c r="R79" s="209">
        <v>0</v>
      </c>
      <c r="S79" s="209">
        <v>0</v>
      </c>
    </row>
    <row r="80" spans="1:19" ht="39" customHeight="1">
      <c r="A80" s="488"/>
      <c r="B80" s="588"/>
      <c r="C80" s="488"/>
      <c r="D80" s="588"/>
      <c r="E80" s="487" t="str">
        <f>ALINEACION_CONTROL_METAS!C89</f>
        <v>Proyecto 12. Control, monitoreo y administración del recurso hídrico en el departamento del Quindío.</v>
      </c>
      <c r="F80" s="575">
        <f>PROGR_PROYEC_PONDE!F17</f>
        <v>0.33</v>
      </c>
      <c r="G80" s="487"/>
      <c r="H80" s="10" t="str">
        <f>ALINEACION_CONTROL_METAS!E89</f>
        <v>1. Realizar monitoreo del recurso hídrico subterráneo e isotopía, según programa anual.</v>
      </c>
      <c r="I80" s="207" t="str">
        <f>ALINEACION_CONTROL_METAS!F89</f>
        <v>Porcentaje</v>
      </c>
      <c r="J80" s="207" t="str">
        <f>ALINEACION_CONTROL_METAS!G89</f>
        <v>% de ejecución Programa Anual</v>
      </c>
      <c r="K80" s="209">
        <f>ALINEACION_CONTROL_METAS!H89</f>
        <v>0.25</v>
      </c>
      <c r="L80" s="209">
        <f>ALINEACION_CONTROL_METAS!K89</f>
        <v>0.25</v>
      </c>
      <c r="M80" s="209">
        <f>ALINEACION_CONTROL_METAS!N89</f>
        <v>0.25</v>
      </c>
      <c r="N80" s="209">
        <f>ALINEACION_CONTROL_METAS!Q89</f>
        <v>0.25</v>
      </c>
      <c r="O80" s="209">
        <f>ALINEACION_CONTROL_METAS!T89</f>
        <v>1</v>
      </c>
      <c r="P80" s="209">
        <v>7.0000000000000007E-2</v>
      </c>
      <c r="Q80" s="209">
        <v>7.0000000000000007E-2</v>
      </c>
      <c r="R80" s="209">
        <v>7.0000000000000007E-2</v>
      </c>
      <c r="S80" s="209">
        <v>7.0000000000000007E-2</v>
      </c>
    </row>
    <row r="81" spans="1:19" ht="49.5" customHeight="1">
      <c r="A81" s="488"/>
      <c r="B81" s="588"/>
      <c r="C81" s="488"/>
      <c r="D81" s="588"/>
      <c r="E81" s="488"/>
      <c r="F81" s="588"/>
      <c r="G81" s="488"/>
      <c r="H81" s="10" t="str">
        <f>ALINEACION_CONTROL_METAS!E90</f>
        <v>2. Operar la red hidrometeorológica de la Entidad.</v>
      </c>
      <c r="I81" s="207" t="str">
        <f>ALINEACION_CONTROL_METAS!F90</f>
        <v>Porcentaje</v>
      </c>
      <c r="J81" s="207" t="str">
        <f>ALINEACION_CONTROL_METAS!G90</f>
        <v>% Estaciones en Operación</v>
      </c>
      <c r="K81" s="209">
        <f>ALINEACION_CONTROL_METAS!H90</f>
        <v>0.25</v>
      </c>
      <c r="L81" s="209">
        <f>ALINEACION_CONTROL_METAS!K90</f>
        <v>0.25</v>
      </c>
      <c r="M81" s="209">
        <f>ALINEACION_CONTROL_METAS!N90</f>
        <v>0.25</v>
      </c>
      <c r="N81" s="209">
        <f>ALINEACION_CONTROL_METAS!Q90</f>
        <v>0.25</v>
      </c>
      <c r="O81" s="209">
        <f>ALINEACION_CONTROL_METAS!T90</f>
        <v>1</v>
      </c>
      <c r="P81" s="209">
        <v>7.0000000000000007E-2</v>
      </c>
      <c r="Q81" s="209">
        <v>7.0000000000000007E-2</v>
      </c>
      <c r="R81" s="209">
        <v>7.0000000000000007E-2</v>
      </c>
      <c r="S81" s="209">
        <v>7.0000000000000007E-2</v>
      </c>
    </row>
    <row r="82" spans="1:19" ht="43.5" customHeight="1">
      <c r="A82" s="488"/>
      <c r="B82" s="588"/>
      <c r="C82" s="488"/>
      <c r="D82" s="588"/>
      <c r="E82" s="488"/>
      <c r="F82" s="588"/>
      <c r="G82" s="488"/>
      <c r="H82" s="10" t="str">
        <f>ALINEACION_CONTROL_METAS!E91</f>
        <v>3. Operar la red de monitoreo hidrobiológico.</v>
      </c>
      <c r="I82" s="207" t="str">
        <f>ALINEACION_CONTROL_METAS!F91</f>
        <v>Porcentaje</v>
      </c>
      <c r="J82" s="207" t="str">
        <f>ALINEACION_CONTROL_METAS!G91</f>
        <v>% de la red en operación</v>
      </c>
      <c r="K82" s="209">
        <f>ALINEACION_CONTROL_METAS!H91</f>
        <v>0.25</v>
      </c>
      <c r="L82" s="209">
        <f>ALINEACION_CONTROL_METAS!K91</f>
        <v>0.25</v>
      </c>
      <c r="M82" s="209">
        <f>ALINEACION_CONTROL_METAS!N91</f>
        <v>0.25</v>
      </c>
      <c r="N82" s="209">
        <f>ALINEACION_CONTROL_METAS!Q91</f>
        <v>0.25</v>
      </c>
      <c r="O82" s="209">
        <f>ALINEACION_CONTROL_METAS!T91</f>
        <v>1</v>
      </c>
      <c r="P82" s="209">
        <v>7.0000000000000007E-2</v>
      </c>
      <c r="Q82" s="209">
        <v>7.0000000000000007E-2</v>
      </c>
      <c r="R82" s="209">
        <v>7.0000000000000007E-2</v>
      </c>
      <c r="S82" s="209">
        <v>7.0000000000000007E-2</v>
      </c>
    </row>
    <row r="83" spans="1:19" ht="39.75" customHeight="1">
      <c r="A83" s="488"/>
      <c r="B83" s="588"/>
      <c r="C83" s="488"/>
      <c r="D83" s="588"/>
      <c r="E83" s="488"/>
      <c r="F83" s="588"/>
      <c r="G83" s="488"/>
      <c r="H83" s="10" t="str">
        <f>ALINEACION_CONTROL_METAS!E92</f>
        <v xml:space="preserve">4. Operar la red monitoreo de vertimientos de aguas residuales, fuentes hídricas. </v>
      </c>
      <c r="I83" s="207" t="str">
        <f>ALINEACION_CONTROL_METAS!F92</f>
        <v>Porcentaje</v>
      </c>
      <c r="J83" s="207" t="str">
        <f>ALINEACION_CONTROL_METAS!G92</f>
        <v>% de ejecución Programa Anual</v>
      </c>
      <c r="K83" s="209">
        <f>ALINEACION_CONTROL_METAS!H92</f>
        <v>0.25</v>
      </c>
      <c r="L83" s="209">
        <f>ALINEACION_CONTROL_METAS!K92</f>
        <v>0.25</v>
      </c>
      <c r="M83" s="209">
        <f>ALINEACION_CONTROL_METAS!N92</f>
        <v>0.25</v>
      </c>
      <c r="N83" s="209">
        <f>ALINEACION_CONTROL_METAS!Q92</f>
        <v>0.25</v>
      </c>
      <c r="O83" s="209">
        <f>ALINEACION_CONTROL_METAS!T92</f>
        <v>1</v>
      </c>
      <c r="P83" s="209">
        <v>7.0000000000000007E-2</v>
      </c>
      <c r="Q83" s="209">
        <v>7.0000000000000007E-2</v>
      </c>
      <c r="R83" s="209">
        <v>7.0000000000000007E-2</v>
      </c>
      <c r="S83" s="209">
        <v>7.0000000000000007E-2</v>
      </c>
    </row>
    <row r="84" spans="1:19" ht="62.25" customHeight="1">
      <c r="A84" s="488"/>
      <c r="B84" s="588"/>
      <c r="C84" s="488"/>
      <c r="D84" s="588"/>
      <c r="E84" s="488"/>
      <c r="F84" s="588"/>
      <c r="G84" s="488"/>
      <c r="H84" s="10" t="str">
        <f>ALINEACION_CONTROL_METAS!E93</f>
        <v>5. Mantener la acreditación del laboratorio de aguas de la CRQ, según plan operativo anual.</v>
      </c>
      <c r="I84" s="207" t="str">
        <f>ALINEACION_CONTROL_METAS!F93</f>
        <v>Porcentaje</v>
      </c>
      <c r="J84" s="207" t="str">
        <f>ALINEACION_CONTROL_METAS!G93</f>
        <v>% de ejecución del  plan operativo  anual para el sostenimiento de acreditación del laboratorio</v>
      </c>
      <c r="K84" s="209">
        <f>ALINEACION_CONTROL_METAS!H93</f>
        <v>0.25</v>
      </c>
      <c r="L84" s="209">
        <f>ALINEACION_CONTROL_METAS!K93</f>
        <v>0.25</v>
      </c>
      <c r="M84" s="209">
        <f>ALINEACION_CONTROL_METAS!N93</f>
        <v>0.25</v>
      </c>
      <c r="N84" s="209">
        <f>ALINEACION_CONTROL_METAS!Q93</f>
        <v>0.25</v>
      </c>
      <c r="O84" s="209">
        <f>ALINEACION_CONTROL_METAS!T93</f>
        <v>1</v>
      </c>
      <c r="P84" s="209">
        <v>0.08</v>
      </c>
      <c r="Q84" s="209">
        <v>7.0000000000000007E-2</v>
      </c>
      <c r="R84" s="209">
        <v>7.0000000000000007E-2</v>
      </c>
      <c r="S84" s="209">
        <v>7.0000000000000007E-2</v>
      </c>
    </row>
    <row r="85" spans="1:19" ht="39.75" customHeight="1">
      <c r="A85" s="488"/>
      <c r="B85" s="588"/>
      <c r="C85" s="488"/>
      <c r="D85" s="588"/>
      <c r="E85" s="488"/>
      <c r="F85" s="588"/>
      <c r="G85" s="488"/>
      <c r="H85" s="10" t="str">
        <f>ALINEACION_CONTROL_METAS!E94</f>
        <v>6. Atender las solicitudes de permisos de vertimiento de aguas residuales al suelo y/o cuerpos de agua.</v>
      </c>
      <c r="I85" s="207" t="str">
        <f>ALINEACION_CONTROL_METAS!F94</f>
        <v>Porcentaje</v>
      </c>
      <c r="J85" s="207" t="str">
        <f>ALINEACION_CONTROL_METAS!G94</f>
        <v>% de solicitudes atendidas</v>
      </c>
      <c r="K85" s="209">
        <f>ALINEACION_CONTROL_METAS!H94</f>
        <v>0.25</v>
      </c>
      <c r="L85" s="209">
        <f>ALINEACION_CONTROL_METAS!K94</f>
        <v>0.25</v>
      </c>
      <c r="M85" s="209">
        <f>ALINEACION_CONTROL_METAS!N94</f>
        <v>0.25</v>
      </c>
      <c r="N85" s="209">
        <f>ALINEACION_CONTROL_METAS!Q94</f>
        <v>0.25</v>
      </c>
      <c r="O85" s="209">
        <f>ALINEACION_CONTROL_METAS!T94</f>
        <v>1</v>
      </c>
      <c r="P85" s="209">
        <v>0.08</v>
      </c>
      <c r="Q85" s="209">
        <v>7.0000000000000007E-2</v>
      </c>
      <c r="R85" s="209">
        <v>7.0000000000000007E-2</v>
      </c>
      <c r="S85" s="209">
        <v>7.0000000000000007E-2</v>
      </c>
    </row>
    <row r="86" spans="1:19" ht="39.75" customHeight="1">
      <c r="A86" s="488"/>
      <c r="B86" s="588"/>
      <c r="C86" s="488"/>
      <c r="D86" s="588"/>
      <c r="E86" s="488"/>
      <c r="F86" s="588"/>
      <c r="G86" s="488"/>
      <c r="H86" s="10" t="str">
        <f>ALINEACION_CONTROL_METAS!E95</f>
        <v>7. Ejecutar el programa de seguimiento a los permisos de vertimiento de aguas residuales al suelo y/o a cuerpos de agua y de control a vertimientos no regulados, aplicando criterios de priorización.</v>
      </c>
      <c r="I86" s="207" t="str">
        <f>ALINEACION_CONTROL_METAS!F95</f>
        <v>Porcentaje</v>
      </c>
      <c r="J86" s="207" t="str">
        <f>ALINEACION_CONTROL_METAS!G95</f>
        <v>% de ejecución Programa Anual</v>
      </c>
      <c r="K86" s="209">
        <f>ALINEACION_CONTROL_METAS!H95</f>
        <v>0.25</v>
      </c>
      <c r="L86" s="209">
        <f>ALINEACION_CONTROL_METAS!K95</f>
        <v>0.25</v>
      </c>
      <c r="M86" s="209">
        <f>ALINEACION_CONTROL_METAS!N95</f>
        <v>0.25</v>
      </c>
      <c r="N86" s="209">
        <f>ALINEACION_CONTROL_METAS!Q95</f>
        <v>0.25</v>
      </c>
      <c r="O86" s="209">
        <f>ALINEACION_CONTROL_METAS!T95</f>
        <v>1</v>
      </c>
      <c r="P86" s="209">
        <v>0.08</v>
      </c>
      <c r="Q86" s="209">
        <v>7.0000000000000007E-2</v>
      </c>
      <c r="R86" s="209">
        <v>7.0000000000000007E-2</v>
      </c>
      <c r="S86" s="209">
        <v>7.0000000000000007E-2</v>
      </c>
    </row>
    <row r="87" spans="1:19" ht="39.75" customHeight="1">
      <c r="A87" s="488"/>
      <c r="B87" s="588"/>
      <c r="C87" s="488"/>
      <c r="D87" s="588"/>
      <c r="E87" s="488"/>
      <c r="F87" s="588"/>
      <c r="G87" s="488"/>
      <c r="H87" s="10" t="str">
        <f>ALINEACION_CONTROL_METAS!E96</f>
        <v>8. Ejecutar el procedimiento técnico de tasa retributiva por vertimientos al agua.</v>
      </c>
      <c r="I87" s="207" t="str">
        <f>ALINEACION_CONTROL_METAS!F96</f>
        <v>Porcentaje</v>
      </c>
      <c r="J87" s="207" t="str">
        <f>ALINEACION_CONTROL_METAS!G96</f>
        <v>% de ejecución procedimiento Anual</v>
      </c>
      <c r="K87" s="209">
        <f>ALINEACION_CONTROL_METAS!H96</f>
        <v>0.25</v>
      </c>
      <c r="L87" s="209">
        <f>ALINEACION_CONTROL_METAS!K96</f>
        <v>0.25</v>
      </c>
      <c r="M87" s="209">
        <f>ALINEACION_CONTROL_METAS!N96</f>
        <v>0.25</v>
      </c>
      <c r="N87" s="209">
        <f>ALINEACION_CONTROL_METAS!Q96</f>
        <v>0.25</v>
      </c>
      <c r="O87" s="209">
        <f>ALINEACION_CONTROL_METAS!T96</f>
        <v>1</v>
      </c>
      <c r="P87" s="209">
        <v>0.08</v>
      </c>
      <c r="Q87" s="209">
        <v>7.0000000000000007E-2</v>
      </c>
      <c r="R87" s="209">
        <v>7.0000000000000007E-2</v>
      </c>
      <c r="S87" s="209">
        <v>7.0000000000000007E-2</v>
      </c>
    </row>
    <row r="88" spans="1:19" ht="39.75" customHeight="1">
      <c r="A88" s="488"/>
      <c r="B88" s="588"/>
      <c r="C88" s="488"/>
      <c r="D88" s="588"/>
      <c r="E88" s="488"/>
      <c r="F88" s="588"/>
      <c r="G88" s="488"/>
      <c r="H88" s="10" t="str">
        <f>ALINEACION_CONTROL_METAS!E97</f>
        <v>9. Atender solicitudes de Concesiones de Agua, Programas de Uso Eficiente y Ahorro del Agua, permisos de prospección y exploración de aguas subterráneas y permisos de ocupación de cauces, lechos y playas.</v>
      </c>
      <c r="I88" s="207" t="str">
        <f>ALINEACION_CONTROL_METAS!F97</f>
        <v>Porcentaje</v>
      </c>
      <c r="J88" s="207" t="str">
        <f>ALINEACION_CONTROL_METAS!G97</f>
        <v>% de solicitudes atendidas</v>
      </c>
      <c r="K88" s="209">
        <f>ALINEACION_CONTROL_METAS!H97</f>
        <v>0.25</v>
      </c>
      <c r="L88" s="209">
        <f>ALINEACION_CONTROL_METAS!K97</f>
        <v>0.25</v>
      </c>
      <c r="M88" s="209">
        <f>ALINEACION_CONTROL_METAS!N97</f>
        <v>0.25</v>
      </c>
      <c r="N88" s="209">
        <f>ALINEACION_CONTROL_METAS!Q97</f>
        <v>0.25</v>
      </c>
      <c r="O88" s="209">
        <f>ALINEACION_CONTROL_METAS!T97</f>
        <v>1</v>
      </c>
      <c r="P88" s="209">
        <v>0.08</v>
      </c>
      <c r="Q88" s="209">
        <v>7.0000000000000007E-2</v>
      </c>
      <c r="R88" s="209">
        <v>7.0000000000000007E-2</v>
      </c>
      <c r="S88" s="209">
        <v>7.0000000000000007E-2</v>
      </c>
    </row>
    <row r="89" spans="1:19" ht="39.75" customHeight="1">
      <c r="A89" s="488"/>
      <c r="B89" s="588"/>
      <c r="C89" s="488"/>
      <c r="D89" s="588"/>
      <c r="E89" s="488"/>
      <c r="F89" s="588"/>
      <c r="G89" s="488"/>
      <c r="H89" s="10" t="str">
        <f>ALINEACION_CONTROL_METAS!E98</f>
        <v>10. Ejecutar el programa de Control y Seguimiento a Concesiones de Agua, Programas de Uso Eficiente y Ahorro del Agua, permisos de prospección y exploración de aguas subterráneas y permisos de ocupación de cauces, lechos y playas.</v>
      </c>
      <c r="I89" s="207" t="str">
        <f>ALINEACION_CONTROL_METAS!F98</f>
        <v>Porcentaje</v>
      </c>
      <c r="J89" s="207" t="str">
        <f>ALINEACION_CONTROL_METAS!G98</f>
        <v>% de ejecución Programa Anual</v>
      </c>
      <c r="K89" s="209">
        <f>ALINEACION_CONTROL_METAS!H98</f>
        <v>0.25</v>
      </c>
      <c r="L89" s="209">
        <f>ALINEACION_CONTROL_METAS!K98</f>
        <v>0.25</v>
      </c>
      <c r="M89" s="209">
        <f>ALINEACION_CONTROL_METAS!N98</f>
        <v>0.25</v>
      </c>
      <c r="N89" s="209">
        <f>ALINEACION_CONTROL_METAS!Q98</f>
        <v>0.25</v>
      </c>
      <c r="O89" s="209">
        <f>ALINEACION_CONTROL_METAS!T98</f>
        <v>1</v>
      </c>
      <c r="P89" s="209">
        <v>0.08</v>
      </c>
      <c r="Q89" s="209">
        <v>7.0000000000000007E-2</v>
      </c>
      <c r="R89" s="209">
        <v>7.0000000000000007E-2</v>
      </c>
      <c r="S89" s="209">
        <v>7.0000000000000007E-2</v>
      </c>
    </row>
    <row r="90" spans="1:19" ht="39.75" customHeight="1">
      <c r="A90" s="488"/>
      <c r="B90" s="588"/>
      <c r="C90" s="488"/>
      <c r="D90" s="588"/>
      <c r="E90" s="488"/>
      <c r="F90" s="588"/>
      <c r="G90" s="488"/>
      <c r="H90" s="10" t="str">
        <f>ALINEACION_CONTROL_METAS!E99</f>
        <v>11. Implementar el cobro de la Tasa por Utilización del Agua.</v>
      </c>
      <c r="I90" s="207" t="str">
        <f>ALINEACION_CONTROL_METAS!F99</f>
        <v>Procedimiento</v>
      </c>
      <c r="J90" s="207" t="str">
        <f>ALINEACION_CONTROL_METAS!G99</f>
        <v>Procedimiento Anual</v>
      </c>
      <c r="K90" s="207">
        <f>ALINEACION_CONTROL_METAS!H99</f>
        <v>1</v>
      </c>
      <c r="L90" s="207">
        <f>ALINEACION_CONTROL_METAS!K99</f>
        <v>1</v>
      </c>
      <c r="M90" s="207">
        <f>ALINEACION_CONTROL_METAS!N99</f>
        <v>1</v>
      </c>
      <c r="N90" s="207">
        <f>ALINEACION_CONTROL_METAS!Q99</f>
        <v>1</v>
      </c>
      <c r="O90" s="207">
        <f>ALINEACION_CONTROL_METAS!T99</f>
        <v>4</v>
      </c>
      <c r="P90" s="209">
        <v>0.08</v>
      </c>
      <c r="Q90" s="209">
        <v>7.0000000000000007E-2</v>
      </c>
      <c r="R90" s="209">
        <v>7.0000000000000007E-2</v>
      </c>
      <c r="S90" s="209">
        <v>7.0000000000000007E-2</v>
      </c>
    </row>
    <row r="91" spans="1:19" ht="39.75" customHeight="1">
      <c r="A91" s="488"/>
      <c r="B91" s="588"/>
      <c r="C91" s="488"/>
      <c r="D91" s="588"/>
      <c r="E91" s="488"/>
      <c r="F91" s="588"/>
      <c r="G91" s="488"/>
      <c r="H91" s="10" t="str">
        <f>ALINEACION_CONTROL_METAS!E100</f>
        <v>12. Ejecutar programa de formalización de usuarios del recurso hídrico en el departamento del Quindío.</v>
      </c>
      <c r="I91" s="207" t="str">
        <f>ALINEACION_CONTROL_METAS!F100</f>
        <v>Porcentaje</v>
      </c>
      <c r="J91" s="207" t="str">
        <f>ALINEACION_CONTROL_METAS!G100</f>
        <v>% de ejecución Programa Anual</v>
      </c>
      <c r="K91" s="209">
        <f>ALINEACION_CONTROL_METAS!H100</f>
        <v>0.25</v>
      </c>
      <c r="L91" s="209">
        <f>ALINEACION_CONTROL_METAS!K100</f>
        <v>0.25</v>
      </c>
      <c r="M91" s="209">
        <f>ALINEACION_CONTROL_METAS!N100</f>
        <v>0.25</v>
      </c>
      <c r="N91" s="209">
        <f>ALINEACION_CONTROL_METAS!Q100</f>
        <v>0.25</v>
      </c>
      <c r="O91" s="209">
        <f>ALINEACION_CONTROL_METAS!T100</f>
        <v>1</v>
      </c>
      <c r="P91" s="209">
        <v>0.08</v>
      </c>
      <c r="Q91" s="209">
        <v>7.0000000000000007E-2</v>
      </c>
      <c r="R91" s="209">
        <v>7.0000000000000007E-2</v>
      </c>
      <c r="S91" s="209">
        <v>7.0000000000000007E-2</v>
      </c>
    </row>
    <row r="92" spans="1:19" ht="39.75" customHeight="1">
      <c r="A92" s="488"/>
      <c r="B92" s="588"/>
      <c r="C92" s="488"/>
      <c r="D92" s="588"/>
      <c r="E92" s="488"/>
      <c r="F92" s="588"/>
      <c r="G92" s="488"/>
      <c r="H92" s="10" t="str">
        <f>ALINEACION_CONTROL_METAS!E101</f>
        <v>13. Acompañar sistemas colectivos de abasto de agua del sector rural.</v>
      </c>
      <c r="I92" s="207" t="str">
        <f>ALINEACION_CONTROL_METAS!F101</f>
        <v>Número</v>
      </c>
      <c r="J92" s="207" t="str">
        <f>ALINEACION_CONTROL_METAS!G101</f>
        <v>Número de sistemas colectivos</v>
      </c>
      <c r="K92" s="207">
        <f>ALINEACION_CONTROL_METAS!H101</f>
        <v>0</v>
      </c>
      <c r="L92" s="207">
        <f>ALINEACION_CONTROL_METAS!K101</f>
        <v>6</v>
      </c>
      <c r="M92" s="207">
        <f>ALINEACION_CONTROL_METAS!N101</f>
        <v>6</v>
      </c>
      <c r="N92" s="207">
        <f>ALINEACION_CONTROL_METAS!Q101</f>
        <v>6</v>
      </c>
      <c r="O92" s="207">
        <f>ALINEACION_CONTROL_METAS!T101</f>
        <v>18</v>
      </c>
      <c r="P92" s="209">
        <v>0</v>
      </c>
      <c r="Q92" s="209">
        <v>0.08</v>
      </c>
      <c r="R92" s="209">
        <v>0.08</v>
      </c>
      <c r="S92" s="209">
        <v>0.08</v>
      </c>
    </row>
    <row r="93" spans="1:19" ht="39.75" customHeight="1">
      <c r="A93" s="488"/>
      <c r="B93" s="588"/>
      <c r="C93" s="488"/>
      <c r="D93" s="588"/>
      <c r="E93" s="489"/>
      <c r="F93" s="576"/>
      <c r="G93" s="489"/>
      <c r="H93" s="10" t="str">
        <f>ALINEACION_CONTROL_METAS!E102</f>
        <v>14. Realizar control y seguimiento a los PSMV en el departamento, según el programa anual.</v>
      </c>
      <c r="I93" s="207" t="str">
        <f>ALINEACION_CONTROL_METAS!F102</f>
        <v>Programa</v>
      </c>
      <c r="J93" s="207" t="str">
        <f>ALINEACION_CONTROL_METAS!G102</f>
        <v>Programa anual</v>
      </c>
      <c r="K93" s="207">
        <f>ALINEACION_CONTROL_METAS!H102</f>
        <v>1</v>
      </c>
      <c r="L93" s="207">
        <f>ALINEACION_CONTROL_METAS!K102</f>
        <v>1</v>
      </c>
      <c r="M93" s="207">
        <f>ALINEACION_CONTROL_METAS!N102</f>
        <v>1</v>
      </c>
      <c r="N93" s="207">
        <f>ALINEACION_CONTROL_METAS!Q102</f>
        <v>1</v>
      </c>
      <c r="O93" s="207">
        <f>ALINEACION_CONTROL_METAS!T102</f>
        <v>4</v>
      </c>
      <c r="P93" s="209">
        <v>0.08</v>
      </c>
      <c r="Q93" s="209">
        <v>0.08</v>
      </c>
      <c r="R93" s="209">
        <v>0.08</v>
      </c>
      <c r="S93" s="209">
        <v>0.08</v>
      </c>
    </row>
    <row r="94" spans="1:19" ht="39.75" customHeight="1">
      <c r="A94" s="488"/>
      <c r="B94" s="588"/>
      <c r="C94" s="488"/>
      <c r="D94" s="588"/>
      <c r="E94" s="487" t="str">
        <f>ALINEACION_CONTROL_METAS!C110</f>
        <v>Proyecto 13. Aportes para la evaluación y financiación de proyectos de inversión para descontaminación hídrica.</v>
      </c>
      <c r="F94" s="575">
        <f>PROGR_PROYEC_PONDE!F18</f>
        <v>0.34</v>
      </c>
      <c r="G94" s="487"/>
      <c r="H94" s="10" t="str">
        <f>ALINEACION_CONTROL_METAS!E110</f>
        <v>1. Evaluar proyectos de inversión para descontaminación hídrica con recursos provenientes del recaudo de la tasa retributiva.</v>
      </c>
      <c r="I94" s="207" t="str">
        <f>ALINEACION_CONTROL_METAS!F110</f>
        <v>Número</v>
      </c>
      <c r="J94" s="207" t="str">
        <f>ALINEACION_CONTROL_METAS!G110</f>
        <v xml:space="preserve">Proyectos evaluados </v>
      </c>
      <c r="K94" s="207">
        <f>ALINEACION_CONTROL_METAS!H110</f>
        <v>2</v>
      </c>
      <c r="L94" s="207">
        <f>ALINEACION_CONTROL_METAS!K110</f>
        <v>3</v>
      </c>
      <c r="M94" s="207">
        <f>ALINEACION_CONTROL_METAS!N110</f>
        <v>2</v>
      </c>
      <c r="N94" s="207">
        <f>ALINEACION_CONTROL_METAS!Q110</f>
        <v>1</v>
      </c>
      <c r="O94" s="207">
        <f>ALINEACION_CONTROL_METAS!T110</f>
        <v>8</v>
      </c>
      <c r="P94" s="209">
        <v>0.5</v>
      </c>
      <c r="Q94" s="209">
        <v>0.5</v>
      </c>
      <c r="R94" s="209">
        <v>0.5</v>
      </c>
      <c r="S94" s="209">
        <v>0.5</v>
      </c>
    </row>
    <row r="95" spans="1:19" ht="39.75" customHeight="1">
      <c r="A95" s="488"/>
      <c r="B95" s="588"/>
      <c r="C95" s="489"/>
      <c r="D95" s="576"/>
      <c r="E95" s="489"/>
      <c r="F95" s="576"/>
      <c r="G95" s="489"/>
      <c r="H95" s="10" t="str">
        <f>ALINEACION_CONTROL_METAS!E111</f>
        <v>2. Financiar proyectos de inversión para descontaminación hídrica con recursos provenientes del recaudo de la tasa retributiva.</v>
      </c>
      <c r="I95" s="207" t="str">
        <f>ALINEACION_CONTROL_METAS!F111</f>
        <v>Número</v>
      </c>
      <c r="J95" s="207" t="str">
        <f>ALINEACION_CONTROL_METAS!G111</f>
        <v>Proyectos financiados</v>
      </c>
      <c r="K95" s="207">
        <f>ALINEACION_CONTROL_METAS!H111</f>
        <v>2</v>
      </c>
      <c r="L95" s="207">
        <f>ALINEACION_CONTROL_METAS!K111</f>
        <v>3</v>
      </c>
      <c r="M95" s="207">
        <f>ALINEACION_CONTROL_METAS!N111</f>
        <v>2</v>
      </c>
      <c r="N95" s="207">
        <f>ALINEACION_CONTROL_METAS!Q111</f>
        <v>1</v>
      </c>
      <c r="O95" s="207">
        <f>ALINEACION_CONTROL_METAS!T111</f>
        <v>8</v>
      </c>
      <c r="P95" s="209">
        <v>0.5</v>
      </c>
      <c r="Q95" s="209">
        <v>0.5</v>
      </c>
      <c r="R95" s="209">
        <v>0.5</v>
      </c>
      <c r="S95" s="209">
        <v>0.5</v>
      </c>
    </row>
    <row r="96" spans="1:19" ht="39.75" customHeight="1">
      <c r="A96" s="488"/>
      <c r="B96" s="588"/>
      <c r="C96" s="487" t="str">
        <f>PROGR_PROYEC_PONDE!C19</f>
        <v>PROGRAMA 4. GESTIÓN DEL RIESGO DE DESASTRES Y DEL CAMBIO CLIMÁTICO EN EL DEPARTAMENTO DEL QUINDÍO.</v>
      </c>
      <c r="D96" s="575">
        <f>PROGR_PROYEC_PONDE!D19</f>
        <v>0.2</v>
      </c>
      <c r="E96" s="487" t="str">
        <f>ALINEACION_CONTROL_METAS!C113</f>
        <v>Proyecto 14. Divulgación del conocimiento del riesgo de desastres en el departamento del Quindío.</v>
      </c>
      <c r="F96" s="575">
        <f>PROGR_PROYEC_PONDE!F19</f>
        <v>0.33</v>
      </c>
      <c r="G96" s="487"/>
      <c r="H96" s="10" t="str">
        <f>ALINEACION_CONTROL_METAS!E113</f>
        <v>1. Socializar el componente de gestión de riesgos de desastres del POMCA y otros instrumentos a los entes territoriales y otros actores, según el programa anual.</v>
      </c>
      <c r="I96" s="207" t="str">
        <f>ALINEACION_CONTROL_METAS!F113</f>
        <v>Programa</v>
      </c>
      <c r="J96" s="207" t="str">
        <f>ALINEACION_CONTROL_METAS!G113</f>
        <v>Programa anual</v>
      </c>
      <c r="K96" s="207">
        <f>ALINEACION_CONTROL_METAS!H113</f>
        <v>1</v>
      </c>
      <c r="L96" s="207">
        <f>ALINEACION_CONTROL_METAS!K113</f>
        <v>1</v>
      </c>
      <c r="M96" s="207">
        <f>ALINEACION_CONTROL_METAS!N113</f>
        <v>1</v>
      </c>
      <c r="N96" s="207">
        <f>ALINEACION_CONTROL_METAS!Q113</f>
        <v>1</v>
      </c>
      <c r="O96" s="207">
        <f>ALINEACION_CONTROL_METAS!T113</f>
        <v>4</v>
      </c>
      <c r="P96" s="209">
        <v>0.33</v>
      </c>
      <c r="Q96" s="209">
        <v>0.33</v>
      </c>
      <c r="R96" s="209">
        <v>0.33</v>
      </c>
      <c r="S96" s="209">
        <v>0.33</v>
      </c>
    </row>
    <row r="97" spans="1:19" ht="39.75" customHeight="1">
      <c r="A97" s="488"/>
      <c r="B97" s="588"/>
      <c r="C97" s="488"/>
      <c r="D97" s="588"/>
      <c r="E97" s="488"/>
      <c r="F97" s="588"/>
      <c r="G97" s="488"/>
      <c r="H97" s="10" t="str">
        <f>ALINEACION_CONTROL_METAS!E114</f>
        <v>2. Realizar asistencia y acompañamiento a los entes territoriales en la gestión de riesgos naturales.</v>
      </c>
      <c r="I97" s="207" t="str">
        <f>ALINEACION_CONTROL_METAS!F114</f>
        <v>Número</v>
      </c>
      <c r="J97" s="207" t="str">
        <f>ALINEACION_CONTROL_METAS!G114</f>
        <v>Número de entes territoriales acompañados</v>
      </c>
      <c r="K97" s="207">
        <f>ALINEACION_CONTROL_METAS!H114</f>
        <v>12</v>
      </c>
      <c r="L97" s="207">
        <f>ALINEACION_CONTROL_METAS!K114</f>
        <v>12</v>
      </c>
      <c r="M97" s="207">
        <f>ALINEACION_CONTROL_METAS!N114</f>
        <v>12</v>
      </c>
      <c r="N97" s="207">
        <f>ALINEACION_CONTROL_METAS!Q114</f>
        <v>12</v>
      </c>
      <c r="O97" s="207">
        <f>ALINEACION_CONTROL_METAS!T114</f>
        <v>48</v>
      </c>
      <c r="P97" s="209">
        <v>0.33</v>
      </c>
      <c r="Q97" s="209">
        <v>0.33</v>
      </c>
      <c r="R97" s="209">
        <v>0.33</v>
      </c>
      <c r="S97" s="209">
        <v>0.33</v>
      </c>
    </row>
    <row r="98" spans="1:19" ht="39.75" customHeight="1">
      <c r="A98" s="488"/>
      <c r="B98" s="588"/>
      <c r="C98" s="488"/>
      <c r="D98" s="588"/>
      <c r="E98" s="489"/>
      <c r="F98" s="576"/>
      <c r="G98" s="489"/>
      <c r="H98" s="10" t="str">
        <f>ALINEACION_CONTROL_METAS!E116</f>
        <v>3. Realizar espacialización y actualización permanente de los eventos naturales que se presenten en los municipios del departamento del Quindío.</v>
      </c>
      <c r="I98" s="207" t="str">
        <f>ALINEACION_CONTROL_METAS!F116</f>
        <v>Mapas</v>
      </c>
      <c r="J98" s="207" t="str">
        <f>ALINEACION_CONTROL_METAS!G116</f>
        <v>Mapas municipales actualizados</v>
      </c>
      <c r="K98" s="207">
        <f>ALINEACION_CONTROL_METAS!H116</f>
        <v>1</v>
      </c>
      <c r="L98" s="207">
        <f>ALINEACION_CONTROL_METAS!K116</f>
        <v>3</v>
      </c>
      <c r="M98" s="207">
        <f>ALINEACION_CONTROL_METAS!N116</f>
        <v>4</v>
      </c>
      <c r="N98" s="207">
        <f>ALINEACION_CONTROL_METAS!Q116</f>
        <v>4</v>
      </c>
      <c r="O98" s="207">
        <f>ALINEACION_CONTROL_METAS!T116</f>
        <v>12</v>
      </c>
      <c r="P98" s="209">
        <v>0.34</v>
      </c>
      <c r="Q98" s="209">
        <v>0.34</v>
      </c>
      <c r="R98" s="209">
        <v>0.34</v>
      </c>
      <c r="S98" s="209">
        <v>0.34</v>
      </c>
    </row>
    <row r="99" spans="1:19" ht="39.75" customHeight="1">
      <c r="A99" s="488"/>
      <c r="B99" s="588"/>
      <c r="C99" s="488"/>
      <c r="D99" s="588"/>
      <c r="E99" s="487" t="str">
        <f>PROGR_PROYEC_PONDE!E20</f>
        <v>Proyecto 15. Implementación de la reducción del riesgo y manejo de desastres en el departamento del Quindío.</v>
      </c>
      <c r="F99" s="575">
        <f>PROGR_PROYEC_PONDE!F20</f>
        <v>0.33</v>
      </c>
      <c r="G99" s="487"/>
      <c r="H99" s="10" t="str">
        <f>ALINEACION_CONTROL_METAS!E117</f>
        <v>1. Ejecutar acciones para la reducción del riesgo a causa de fenómenos hidrometeorológicos y geológicos, definidas en el plan operativo anual.</v>
      </c>
      <c r="I99" s="207" t="str">
        <f>ALINEACION_CONTROL_METAS!F117</f>
        <v>Porcentaje</v>
      </c>
      <c r="J99" s="207" t="str">
        <f>ALINEACION_CONTROL_METAS!G117</f>
        <v>% ejecución plan operativo anual</v>
      </c>
      <c r="K99" s="209">
        <f>ALINEACION_CONTROL_METAS!H117</f>
        <v>0.25</v>
      </c>
      <c r="L99" s="209">
        <f>ALINEACION_CONTROL_METAS!K117</f>
        <v>0.25</v>
      </c>
      <c r="M99" s="209">
        <f>ALINEACION_CONTROL_METAS!N117</f>
        <v>0.25</v>
      </c>
      <c r="N99" s="209">
        <f>ALINEACION_CONTROL_METAS!Q117</f>
        <v>0.25</v>
      </c>
      <c r="O99" s="209">
        <f>ALINEACION_CONTROL_METAS!T117</f>
        <v>1</v>
      </c>
      <c r="P99" s="209">
        <v>0.33</v>
      </c>
      <c r="Q99" s="209">
        <v>0.25</v>
      </c>
      <c r="R99" s="209">
        <v>0.25</v>
      </c>
      <c r="S99" s="209">
        <v>1</v>
      </c>
    </row>
    <row r="100" spans="1:19" ht="39.75" customHeight="1">
      <c r="A100" s="488"/>
      <c r="B100" s="588"/>
      <c r="C100" s="488"/>
      <c r="D100" s="588"/>
      <c r="E100" s="488"/>
      <c r="F100" s="588"/>
      <c r="G100" s="488"/>
      <c r="H100" s="10" t="str">
        <f>ALINEACION_CONTROL_METAS!E119</f>
        <v>2. Asesorar y apoyar la actualización de los Planes Municipales de Gestión del Riesgo de Desastres (PMGRD), y las Estrategias Municipales de Respuesta y Emergencia (EMRE) asociadas a fenómenos amenazantes.</v>
      </c>
      <c r="I100" s="207" t="str">
        <f>ALINEACION_CONTROL_METAS!F119</f>
        <v>Planes</v>
      </c>
      <c r="J100" s="207" t="str">
        <f>ALINEACION_CONTROL_METAS!G119</f>
        <v>Planes municipales y EMRE’s apoyados</v>
      </c>
      <c r="K100" s="207">
        <f>ALINEACION_CONTROL_METAS!H119</f>
        <v>32</v>
      </c>
      <c r="L100" s="207">
        <f>ALINEACION_CONTROL_METAS!K119</f>
        <v>32</v>
      </c>
      <c r="M100" s="207">
        <f>ALINEACION_CONTROL_METAS!N119</f>
        <v>32</v>
      </c>
      <c r="N100" s="207">
        <f>ALINEACION_CONTROL_METAS!Q119</f>
        <v>0</v>
      </c>
      <c r="O100" s="207">
        <f>ALINEACION_CONTROL_METAS!T119</f>
        <v>96</v>
      </c>
      <c r="P100" s="209">
        <v>0.33</v>
      </c>
      <c r="Q100" s="209">
        <v>0.25</v>
      </c>
      <c r="R100" s="209">
        <v>0.25</v>
      </c>
      <c r="S100" s="209">
        <v>0</v>
      </c>
    </row>
    <row r="101" spans="1:19" ht="39.75" customHeight="1">
      <c r="A101" s="488"/>
      <c r="B101" s="588"/>
      <c r="C101" s="488"/>
      <c r="D101" s="588"/>
      <c r="E101" s="488"/>
      <c r="F101" s="588"/>
      <c r="G101" s="488"/>
      <c r="H101" s="10" t="str">
        <f>ALINEACION_CONTROL_METAS!E120</f>
        <v>3. Implementar la Evaluación de Daños y Análisis de Necesidades Ambientales (EDANA-C).</v>
      </c>
      <c r="I101" s="207" t="str">
        <f>ALINEACION_CONTROL_METAS!F120</f>
        <v>Porcentaje</v>
      </c>
      <c r="J101" s="207" t="str">
        <f>ALINEACION_CONTROL_METAS!G120</f>
        <v>% Eventos priorizados anual</v>
      </c>
      <c r="K101" s="209">
        <f>ALINEACION_CONTROL_METAS!H120</f>
        <v>0.3</v>
      </c>
      <c r="L101" s="209">
        <f>ALINEACION_CONTROL_METAS!K120</f>
        <v>0.3</v>
      </c>
      <c r="M101" s="209">
        <f>ALINEACION_CONTROL_METAS!N120</f>
        <v>0.4</v>
      </c>
      <c r="N101" s="209">
        <f>ALINEACION_CONTROL_METAS!Q120</f>
        <v>0</v>
      </c>
      <c r="O101" s="209">
        <f>ALINEACION_CONTROL_METAS!T120</f>
        <v>1</v>
      </c>
      <c r="P101" s="209">
        <v>0.34</v>
      </c>
      <c r="Q101" s="209">
        <v>0.25</v>
      </c>
      <c r="R101" s="209">
        <v>0.25</v>
      </c>
      <c r="S101" s="209">
        <v>0</v>
      </c>
    </row>
    <row r="102" spans="1:19" ht="39.75" customHeight="1">
      <c r="A102" s="488"/>
      <c r="B102" s="588"/>
      <c r="C102" s="488"/>
      <c r="D102" s="588"/>
      <c r="E102" s="489"/>
      <c r="F102" s="576"/>
      <c r="G102" s="489"/>
      <c r="H102" s="10" t="str">
        <f>ALINEACION_CONTROL_METAS!E121</f>
        <v>4. Realizar acciones de apoyo para la implementación del programa de alertas tempranas comunitarias en el marco del plan de gestión del riesgo y acciones de adaptación al cambio climático.</v>
      </c>
      <c r="I102" s="207" t="str">
        <f>ALINEACION_CONTROL_METAS!F121</f>
        <v>Número</v>
      </c>
      <c r="J102" s="207" t="str">
        <f>ALINEACION_CONTROL_METAS!G121</f>
        <v>Número de comunidades organizadas y fortalecidas</v>
      </c>
      <c r="K102" s="207">
        <f>ALINEACION_CONTROL_METAS!H121</f>
        <v>0</v>
      </c>
      <c r="L102" s="207">
        <f>ALINEACION_CONTROL_METAS!K121</f>
        <v>3</v>
      </c>
      <c r="M102" s="207">
        <f>ALINEACION_CONTROL_METAS!N121</f>
        <v>5</v>
      </c>
      <c r="N102" s="207">
        <f>ALINEACION_CONTROL_METAS!Q121</f>
        <v>0</v>
      </c>
      <c r="O102" s="207">
        <f>ALINEACION_CONTROL_METAS!T121</f>
        <v>8</v>
      </c>
      <c r="P102" s="209">
        <v>0</v>
      </c>
      <c r="Q102" s="209">
        <v>0.25</v>
      </c>
      <c r="R102" s="209">
        <v>0.25</v>
      </c>
      <c r="S102" s="209">
        <v>0</v>
      </c>
    </row>
    <row r="103" spans="1:19" ht="39.75" customHeight="1">
      <c r="A103" s="488"/>
      <c r="B103" s="588"/>
      <c r="C103" s="488"/>
      <c r="D103" s="588"/>
      <c r="E103" s="487" t="str">
        <f>PROGR_PROYEC_PONDE!E21</f>
        <v>Proyecto 16. Implementación de acciones de mitigación y adaptación al cambio climático en el departamento del Quindío.</v>
      </c>
      <c r="F103" s="575">
        <f>PROGR_PROYEC_PONDE!F21</f>
        <v>0.34</v>
      </c>
      <c r="G103" s="487"/>
      <c r="H103" s="10" t="str">
        <f>ALINEACION_CONTROL_METAS!E122</f>
        <v>1. Formular las agendas climáticas de Municipios priorizados.</v>
      </c>
      <c r="I103" s="207" t="str">
        <f>ALINEACION_CONTROL_METAS!F122</f>
        <v>Número</v>
      </c>
      <c r="J103" s="207" t="str">
        <f>ALINEACION_CONTROL_METAS!G122</f>
        <v>Número de documentos técnicos</v>
      </c>
      <c r="K103" s="207">
        <f>ALINEACION_CONTROL_METAS!H122</f>
        <v>0</v>
      </c>
      <c r="L103" s="207">
        <f>ALINEACION_CONTROL_METAS!K122</f>
        <v>2</v>
      </c>
      <c r="M103" s="207">
        <f>ALINEACION_CONTROL_METAS!N122</f>
        <v>3</v>
      </c>
      <c r="N103" s="207">
        <f>ALINEACION_CONTROL_METAS!Q122</f>
        <v>2</v>
      </c>
      <c r="O103" s="207">
        <f>ALINEACION_CONTROL_METAS!T122</f>
        <v>7</v>
      </c>
      <c r="P103" s="209">
        <v>0</v>
      </c>
      <c r="Q103" s="209">
        <v>0.25</v>
      </c>
      <c r="R103" s="209">
        <v>0.25</v>
      </c>
      <c r="S103" s="209">
        <v>0.25</v>
      </c>
    </row>
    <row r="104" spans="1:19" ht="39.75" customHeight="1">
      <c r="A104" s="488"/>
      <c r="B104" s="588"/>
      <c r="C104" s="488"/>
      <c r="D104" s="588"/>
      <c r="E104" s="488"/>
      <c r="F104" s="588"/>
      <c r="G104" s="488"/>
      <c r="H104" s="10" t="str">
        <f>ALINEACION_CONTROL_METAS!E123</f>
        <v>2. Implementar acciones de mitigación y adaptación al cambio climático, definidas en el plan operativo anual.</v>
      </c>
      <c r="I104" s="207" t="str">
        <f>ALINEACION_CONTROL_METAS!F123</f>
        <v>Planes</v>
      </c>
      <c r="J104" s="207" t="str">
        <f>ALINEACION_CONTROL_METAS!G123</f>
        <v>Planes operativos</v>
      </c>
      <c r="K104" s="207">
        <f>ALINEACION_CONTROL_METAS!H123</f>
        <v>1</v>
      </c>
      <c r="L104" s="207">
        <f>ALINEACION_CONTROL_METAS!K123</f>
        <v>1</v>
      </c>
      <c r="M104" s="207">
        <f>ALINEACION_CONTROL_METAS!N123</f>
        <v>1</v>
      </c>
      <c r="N104" s="207">
        <f>ALINEACION_CONTROL_METAS!Q123</f>
        <v>1</v>
      </c>
      <c r="O104" s="207">
        <f>ALINEACION_CONTROL_METAS!T123</f>
        <v>4</v>
      </c>
      <c r="P104" s="209">
        <v>0.33</v>
      </c>
      <c r="Q104" s="209">
        <v>0.25</v>
      </c>
      <c r="R104" s="209">
        <v>0.25</v>
      </c>
      <c r="S104" s="209">
        <v>0.25</v>
      </c>
    </row>
    <row r="105" spans="1:19" ht="39.75" customHeight="1">
      <c r="A105" s="488"/>
      <c r="B105" s="588"/>
      <c r="C105" s="488"/>
      <c r="D105" s="588"/>
      <c r="E105" s="488"/>
      <c r="F105" s="588"/>
      <c r="G105" s="488"/>
      <c r="H105" s="10" t="str">
        <f>ALINEACION_CONTROL_METAS!E124</f>
        <v>3. Realizar asistencia y acompañamiento en cambio climático a los entes territoriales y demás grupos de valor.</v>
      </c>
      <c r="I105" s="207" t="str">
        <f>ALINEACION_CONTROL_METAS!F124</f>
        <v>Número</v>
      </c>
      <c r="J105" s="207" t="str">
        <f>ALINEACION_CONTROL_METAS!G124</f>
        <v>Número de entidades territoriales y grupos de valor atendidos</v>
      </c>
      <c r="K105" s="207">
        <f>ALINEACION_CONTROL_METAS!H124</f>
        <v>15</v>
      </c>
      <c r="L105" s="207">
        <f>ALINEACION_CONTROL_METAS!K124</f>
        <v>15</v>
      </c>
      <c r="M105" s="207">
        <f>ALINEACION_CONTROL_METAS!N124</f>
        <v>15</v>
      </c>
      <c r="N105" s="207">
        <f>ALINEACION_CONTROL_METAS!Q124</f>
        <v>15</v>
      </c>
      <c r="O105" s="207">
        <f>ALINEACION_CONTROL_METAS!T124</f>
        <v>60</v>
      </c>
      <c r="P105" s="209">
        <v>0.33</v>
      </c>
      <c r="Q105" s="209">
        <v>0.25</v>
      </c>
      <c r="R105" s="209">
        <v>0.25</v>
      </c>
      <c r="S105" s="209">
        <v>0.25</v>
      </c>
    </row>
    <row r="106" spans="1:19" ht="39.75" customHeight="1">
      <c r="A106" s="488"/>
      <c r="B106" s="588"/>
      <c r="C106" s="489"/>
      <c r="D106" s="576"/>
      <c r="E106" s="489"/>
      <c r="F106" s="576"/>
      <c r="G106" s="489"/>
      <c r="H106" s="10" t="str">
        <f>ALINEACION_CONTROL_METAS!E125</f>
        <v>4. Apoyar en la articulación del Plan de Gestión Integral de Cambio Climático Departamental con la participación en el Nodo Regional Eje Cafetero y en la Comité Intersectorial de Cambio Climático, según plan operativo.</v>
      </c>
      <c r="I106" s="207" t="str">
        <f>ALINEACION_CONTROL_METAS!F125</f>
        <v>Planes</v>
      </c>
      <c r="J106" s="207" t="str">
        <f>ALINEACION_CONTROL_METAS!G125</f>
        <v>Planes operativos</v>
      </c>
      <c r="K106" s="207">
        <f>ALINEACION_CONTROL_METAS!H125</f>
        <v>1</v>
      </c>
      <c r="L106" s="207">
        <f>ALINEACION_CONTROL_METAS!K125</f>
        <v>1</v>
      </c>
      <c r="M106" s="207">
        <f>ALINEACION_CONTROL_METAS!N125</f>
        <v>1</v>
      </c>
      <c r="N106" s="207">
        <f>ALINEACION_CONTROL_METAS!Q125</f>
        <v>1</v>
      </c>
      <c r="O106" s="207">
        <f>ALINEACION_CONTROL_METAS!T125</f>
        <v>4</v>
      </c>
      <c r="P106" s="209">
        <v>0.34</v>
      </c>
      <c r="Q106" s="209">
        <v>0.25</v>
      </c>
      <c r="R106" s="209">
        <v>0.25</v>
      </c>
      <c r="S106" s="209">
        <v>0.25</v>
      </c>
    </row>
    <row r="107" spans="1:19" ht="50.25" customHeight="1">
      <c r="A107" s="488"/>
      <c r="B107" s="588"/>
      <c r="C107" s="497" t="str">
        <f>PROGR_PROYEC_PONDE!C22</f>
        <v>PROGRAMA 5. EDUCACIÓN Y GOBERNANZA PARA LA CULTURA AMBIENTAL.</v>
      </c>
      <c r="D107" s="593">
        <f>PROGR_PROYEC_PONDE!D22</f>
        <v>0.2</v>
      </c>
      <c r="E107" s="497" t="str">
        <f>PROGR_PROYEC_PONDE!E22</f>
        <v>Proyecto 17. Implementación de acciones de educación ambiental formal, para el trabajo y el desarrollo humano e informal en el departamento del Quindío.</v>
      </c>
      <c r="F107" s="593">
        <f>PROGR_PROYEC_PONDE!F22</f>
        <v>0.5</v>
      </c>
      <c r="G107" s="497">
        <f>ALINEACION_CONTROL_METAS!D126</f>
        <v>0</v>
      </c>
      <c r="H107" s="10" t="str">
        <f>ALINEACION_CONTROL_METAS!E126</f>
        <v>1. Ejecutar de manera conjunta los proyectos comunitarios y ciudadanos de educación ambiental definidos para el corto plazo en el plan departamental de educación ambiental, según competencias.</v>
      </c>
      <c r="I107" s="207" t="str">
        <f>ALINEACION_CONTROL_METAS!F126</f>
        <v>Número</v>
      </c>
      <c r="J107" s="207" t="str">
        <f>ALINEACION_CONTROL_METAS!G126</f>
        <v>Proyectos ejecutados</v>
      </c>
      <c r="K107" s="207">
        <f>ALINEACION_CONTROL_METAS!H126</f>
        <v>1</v>
      </c>
      <c r="L107" s="207">
        <f>ALINEACION_CONTROL_METAS!K126</f>
        <v>2</v>
      </c>
      <c r="M107" s="207">
        <f>ALINEACION_CONTROL_METAS!N126</f>
        <v>2</v>
      </c>
      <c r="N107" s="207">
        <f>ALINEACION_CONTROL_METAS!Q126</f>
        <v>2</v>
      </c>
      <c r="O107" s="207">
        <f>ALINEACION_CONTROL_METAS!T126</f>
        <v>7</v>
      </c>
      <c r="P107" s="209">
        <v>0.12</v>
      </c>
      <c r="Q107" s="209">
        <v>0.12</v>
      </c>
      <c r="R107" s="209">
        <v>0.12</v>
      </c>
      <c r="S107" s="209">
        <v>0.12</v>
      </c>
    </row>
    <row r="108" spans="1:19" ht="30" customHeight="1">
      <c r="A108" s="488"/>
      <c r="B108" s="588"/>
      <c r="C108" s="497"/>
      <c r="D108" s="593"/>
      <c r="E108" s="497"/>
      <c r="F108" s="593"/>
      <c r="G108" s="497"/>
      <c r="H108" s="10" t="str">
        <f>ALINEACION_CONTROL_METAS!E127</f>
        <v>2. Apoyar en la elaboración de los planes municipales de educación ambiental.</v>
      </c>
      <c r="I108" s="207" t="str">
        <f>ALINEACION_CONTROL_METAS!F127</f>
        <v>Número</v>
      </c>
      <c r="J108" s="207" t="str">
        <f>ALINEACION_CONTROL_METAS!G127</f>
        <v>Municipios apoyados</v>
      </c>
      <c r="K108" s="207">
        <f>ALINEACION_CONTROL_METAS!H127</f>
        <v>1</v>
      </c>
      <c r="L108" s="207">
        <f>ALINEACION_CONTROL_METAS!K127</f>
        <v>12</v>
      </c>
      <c r="M108" s="207">
        <f>ALINEACION_CONTROL_METAS!N127</f>
        <v>12</v>
      </c>
      <c r="N108" s="207">
        <f>ALINEACION_CONTROL_METAS!Q127</f>
        <v>12</v>
      </c>
      <c r="O108" s="207">
        <f>ALINEACION_CONTROL_METAS!T127</f>
        <v>37</v>
      </c>
      <c r="P108" s="209">
        <v>0.12</v>
      </c>
      <c r="Q108" s="209">
        <v>0.12</v>
      </c>
      <c r="R108" s="209">
        <v>0.12</v>
      </c>
      <c r="S108" s="209">
        <v>0.12</v>
      </c>
    </row>
    <row r="109" spans="1:19" ht="29.25" customHeight="1">
      <c r="A109" s="488"/>
      <c r="B109" s="588"/>
      <c r="C109" s="497"/>
      <c r="D109" s="593"/>
      <c r="E109" s="497"/>
      <c r="F109" s="593"/>
      <c r="G109" s="497"/>
      <c r="H109" s="10" t="str">
        <f>ALINEACION_CONTROL_METAS!E128</f>
        <v>3. Ejecutar estrategias de educación ambiental informal.</v>
      </c>
      <c r="I109" s="207" t="str">
        <f>ALINEACION_CONTROL_METAS!F128</f>
        <v>Porcentaje</v>
      </c>
      <c r="J109" s="207" t="str">
        <f>ALINEACION_CONTROL_METAS!G128</f>
        <v>% de Estrategias ejecutadas</v>
      </c>
      <c r="K109" s="209">
        <f>ALINEACION_CONTROL_METAS!H128</f>
        <v>0.25</v>
      </c>
      <c r="L109" s="209">
        <f>ALINEACION_CONTROL_METAS!K128</f>
        <v>0.25</v>
      </c>
      <c r="M109" s="209">
        <f>ALINEACION_CONTROL_METAS!N128</f>
        <v>0.25</v>
      </c>
      <c r="N109" s="209">
        <f>ALINEACION_CONTROL_METAS!Q128</f>
        <v>0.25</v>
      </c>
      <c r="O109" s="209">
        <f>ALINEACION_CONTROL_METAS!T128</f>
        <v>1</v>
      </c>
      <c r="P109" s="209">
        <v>0.12</v>
      </c>
      <c r="Q109" s="209">
        <v>0.12</v>
      </c>
      <c r="R109" s="209">
        <v>0.12</v>
      </c>
      <c r="S109" s="209">
        <v>0.12</v>
      </c>
    </row>
    <row r="110" spans="1:19" ht="28.5" customHeight="1">
      <c r="A110" s="488"/>
      <c r="B110" s="588"/>
      <c r="C110" s="497"/>
      <c r="D110" s="593"/>
      <c r="E110" s="497"/>
      <c r="F110" s="593"/>
      <c r="G110" s="497"/>
      <c r="H110" s="10" t="str">
        <f>ALINEACION_CONTROL_METAS!E129</f>
        <v>4. Ejecutar estrategias de educación ambiental para el trabajo y el desarrollo humano.</v>
      </c>
      <c r="I110" s="207" t="str">
        <f>ALINEACION_CONTROL_METAS!F129</f>
        <v>Número</v>
      </c>
      <c r="J110" s="207" t="str">
        <f>ALINEACION_CONTROL_METAS!G129</f>
        <v>Número de estrategias ejecutadas</v>
      </c>
      <c r="K110" s="209">
        <f>ALINEACION_CONTROL_METAS!H129</f>
        <v>0.25</v>
      </c>
      <c r="L110" s="209">
        <f>ALINEACION_CONTROL_METAS!K129</f>
        <v>0.25</v>
      </c>
      <c r="M110" s="209">
        <f>ALINEACION_CONTROL_METAS!N129</f>
        <v>0.25</v>
      </c>
      <c r="N110" s="209">
        <f>ALINEACION_CONTROL_METAS!Q129</f>
        <v>0.25</v>
      </c>
      <c r="O110" s="209">
        <f>ALINEACION_CONTROL_METAS!T129</f>
        <v>1</v>
      </c>
      <c r="P110" s="209">
        <v>0.12</v>
      </c>
      <c r="Q110" s="209">
        <v>0.12</v>
      </c>
      <c r="R110" s="209">
        <v>0.12</v>
      </c>
      <c r="S110" s="209">
        <v>0.12</v>
      </c>
    </row>
    <row r="111" spans="1:19" ht="43.5" customHeight="1">
      <c r="A111" s="488"/>
      <c r="B111" s="588"/>
      <c r="C111" s="497"/>
      <c r="D111" s="593"/>
      <c r="E111" s="497"/>
      <c r="F111" s="593"/>
      <c r="G111" s="497"/>
      <c r="H111" s="10" t="str">
        <f>ALINEACION_CONTROL_METAS!E130</f>
        <v>5. Realizar acciones coordinadas y concertadas de educación ambiental con los pueblos y organizaciones indígenas asentadas en el departamento del Quindío, definidas en el programa anual.</v>
      </c>
      <c r="I111" s="207" t="str">
        <f>ALINEACION_CONTROL_METAS!F130</f>
        <v>Porcentaje</v>
      </c>
      <c r="J111" s="207" t="str">
        <f>ALINEACION_CONTROL_METAS!G130</f>
        <v>% de ejecución programa Anual</v>
      </c>
      <c r="K111" s="209">
        <f>ALINEACION_CONTROL_METAS!H130</f>
        <v>0.25</v>
      </c>
      <c r="L111" s="209">
        <f>ALINEACION_CONTROL_METAS!K130</f>
        <v>0.25</v>
      </c>
      <c r="M111" s="209">
        <f>ALINEACION_CONTROL_METAS!N130</f>
        <v>0.25</v>
      </c>
      <c r="N111" s="209">
        <f>ALINEACION_CONTROL_METAS!Q130</f>
        <v>0.25</v>
      </c>
      <c r="O111" s="209">
        <f>ALINEACION_CONTROL_METAS!T130</f>
        <v>1</v>
      </c>
      <c r="P111" s="209">
        <v>0.13</v>
      </c>
      <c r="Q111" s="209">
        <v>0.13</v>
      </c>
      <c r="R111" s="209">
        <v>0.13</v>
      </c>
      <c r="S111" s="209">
        <v>0.13</v>
      </c>
    </row>
    <row r="112" spans="1:19" ht="51.75" customHeight="1">
      <c r="A112" s="488"/>
      <c r="B112" s="588"/>
      <c r="C112" s="497"/>
      <c r="D112" s="593"/>
      <c r="E112" s="497"/>
      <c r="F112" s="593"/>
      <c r="G112" s="497"/>
      <c r="H112" s="10" t="str">
        <f>ALINEACION_CONTROL_METAS!E131</f>
        <v>6. Realizar acciones coordinadas y concertadas de educación ambiental con comunidades negras, afrocolombianas, raizales y palenqueras del Quindío, definidas en el programa anual.</v>
      </c>
      <c r="I112" s="207" t="str">
        <f>ALINEACION_CONTROL_METAS!F131</f>
        <v>Porcentaje</v>
      </c>
      <c r="J112" s="207" t="str">
        <f>ALINEACION_CONTROL_METAS!G131</f>
        <v>% de ejecución programa Anual</v>
      </c>
      <c r="K112" s="209">
        <f>ALINEACION_CONTROL_METAS!H131</f>
        <v>0.25</v>
      </c>
      <c r="L112" s="209">
        <f>ALINEACION_CONTROL_METAS!K131</f>
        <v>0.25</v>
      </c>
      <c r="M112" s="209">
        <f>ALINEACION_CONTROL_METAS!N131</f>
        <v>0.25</v>
      </c>
      <c r="N112" s="209">
        <f>ALINEACION_CONTROL_METAS!Q131</f>
        <v>0.25</v>
      </c>
      <c r="O112" s="209">
        <f>ALINEACION_CONTROL_METAS!T131</f>
        <v>1</v>
      </c>
      <c r="P112" s="209">
        <v>0.13</v>
      </c>
      <c r="Q112" s="209">
        <v>0.13</v>
      </c>
      <c r="R112" s="209">
        <v>0.13</v>
      </c>
      <c r="S112" s="209">
        <v>0.13</v>
      </c>
    </row>
    <row r="113" spans="1:19" ht="63" customHeight="1">
      <c r="A113" s="488"/>
      <c r="B113" s="588"/>
      <c r="C113" s="497"/>
      <c r="D113" s="593"/>
      <c r="E113" s="497"/>
      <c r="F113" s="593"/>
      <c r="G113" s="497"/>
      <c r="H113" s="10" t="str">
        <f>ALINEACION_CONTROL_METAS!E132</f>
        <v>7. Ejecutar acciones de acompañamiento, asesoría y apoyo a los Proyectos Ambientales Escolares (PRAE) y la REDEPRAE del Quindío como estrategia de la Política Nacional de Educación Ambiental, definidas en el plan operativo anual.</v>
      </c>
      <c r="I113" s="207" t="str">
        <f>ALINEACION_CONTROL_METAS!F132</f>
        <v>Porcentaje</v>
      </c>
      <c r="J113" s="207" t="str">
        <f>ALINEACION_CONTROL_METAS!G132</f>
        <v>% de ejecución plan operativo Anual</v>
      </c>
      <c r="K113" s="209">
        <f>ALINEACION_CONTROL_METAS!H132</f>
        <v>0.25</v>
      </c>
      <c r="L113" s="209">
        <f>ALINEACION_CONTROL_METAS!K132</f>
        <v>0.25</v>
      </c>
      <c r="M113" s="209">
        <f>ALINEACION_CONTROL_METAS!N132</f>
        <v>0.25</v>
      </c>
      <c r="N113" s="209">
        <f>ALINEACION_CONTROL_METAS!Q132</f>
        <v>0.25</v>
      </c>
      <c r="O113" s="209">
        <f>ALINEACION_CONTROL_METAS!T132</f>
        <v>1</v>
      </c>
      <c r="P113" s="209">
        <v>0.13</v>
      </c>
      <c r="Q113" s="209">
        <v>0.13</v>
      </c>
      <c r="R113" s="209">
        <v>0.13</v>
      </c>
      <c r="S113" s="209">
        <v>0.13</v>
      </c>
    </row>
    <row r="114" spans="1:19" ht="54" customHeight="1">
      <c r="A114" s="488"/>
      <c r="B114" s="588"/>
      <c r="C114" s="497"/>
      <c r="D114" s="593"/>
      <c r="E114" s="497"/>
      <c r="F114" s="593"/>
      <c r="G114" s="497"/>
      <c r="H114" s="10" t="str">
        <f>ALINEACION_CONTROL_METAS!E133</f>
        <v>8. Apoyar el funcionamiento de las diferentes instancias relacionadas con la educación ambiental (CIDEA, CIDEAR, COMEDA, etc.) así como los instrumentos (PRAE, PROCEDAS, etc.), de acuerdo con en el plan operativo anual.</v>
      </c>
      <c r="I114" s="207" t="str">
        <f>ALINEACION_CONTROL_METAS!F133</f>
        <v>Porcentaje</v>
      </c>
      <c r="J114" s="207" t="str">
        <f>ALINEACION_CONTROL_METAS!G133</f>
        <v>% de ejecución plan operativo Anual</v>
      </c>
      <c r="K114" s="209">
        <f>ALINEACION_CONTROL_METAS!H133</f>
        <v>0.25</v>
      </c>
      <c r="L114" s="209">
        <f>ALINEACION_CONTROL_METAS!K133</f>
        <v>0.25</v>
      </c>
      <c r="M114" s="209">
        <f>ALINEACION_CONTROL_METAS!N133</f>
        <v>0.25</v>
      </c>
      <c r="N114" s="209">
        <f>ALINEACION_CONTROL_METAS!Q133</f>
        <v>0.25</v>
      </c>
      <c r="O114" s="209">
        <f>ALINEACION_CONTROL_METAS!T133</f>
        <v>1</v>
      </c>
      <c r="P114" s="209">
        <v>0.13</v>
      </c>
      <c r="Q114" s="209">
        <v>0.13</v>
      </c>
      <c r="R114" s="209">
        <v>0.13</v>
      </c>
      <c r="S114" s="209">
        <v>0.13</v>
      </c>
    </row>
    <row r="115" spans="1:19" ht="55.5" customHeight="1">
      <c r="A115" s="488"/>
      <c r="B115" s="588"/>
      <c r="C115" s="497"/>
      <c r="D115" s="593"/>
      <c r="E115" s="497" t="str">
        <f>PROGR_PROYEC_PONDE!E23</f>
        <v xml:space="preserve">Proyecto 18. Implementación de la promoción y apoyo a espacios de participación para la gobernanza ambiental en el departamento del Quindío.  </v>
      </c>
      <c r="F115" s="593">
        <f>PROGR_PROYEC_PONDE!F23</f>
        <v>0.5</v>
      </c>
      <c r="G115" s="497">
        <f>ALINEACION_CONTROL_METAS!D134</f>
        <v>0</v>
      </c>
      <c r="H115" s="10" t="str">
        <f>ALINEACION_CONTROL_METAS!E134</f>
        <v>1. Fortalecer y apoyar procesos y espacios de participación en la gestión ambiental (Ecorregión, POMCA río La Vieja, Paisaje Cultural Cafetero, Mesa Planificación Regional, RAP Eje Cafetero, etc.), de acuerdo con en el plan operativo anual.</v>
      </c>
      <c r="I115" s="207" t="str">
        <f>ALINEACION_CONTROL_METAS!F134</f>
        <v>Plan</v>
      </c>
      <c r="J115" s="207" t="str">
        <f>ALINEACION_CONTROL_METAS!G134</f>
        <v>Plan operativo</v>
      </c>
      <c r="K115" s="207">
        <f>ALINEACION_CONTROL_METAS!H134</f>
        <v>1</v>
      </c>
      <c r="L115" s="207">
        <f>ALINEACION_CONTROL_METAS!K134</f>
        <v>1</v>
      </c>
      <c r="M115" s="207">
        <f>ALINEACION_CONTROL_METAS!N134</f>
        <v>1</v>
      </c>
      <c r="N115" s="207">
        <f>ALINEACION_CONTROL_METAS!Q134</f>
        <v>1</v>
      </c>
      <c r="O115" s="207">
        <f>ALINEACION_CONTROL_METAS!T134</f>
        <v>4</v>
      </c>
      <c r="P115" s="209">
        <v>0.33</v>
      </c>
      <c r="Q115" s="209">
        <v>0.25</v>
      </c>
      <c r="R115" s="209">
        <v>0.25</v>
      </c>
      <c r="S115" s="209">
        <v>0.25</v>
      </c>
    </row>
    <row r="116" spans="1:19" ht="35.25" customHeight="1">
      <c r="A116" s="488"/>
      <c r="B116" s="588"/>
      <c r="C116" s="497"/>
      <c r="D116" s="593"/>
      <c r="E116" s="497"/>
      <c r="F116" s="593"/>
      <c r="G116" s="497"/>
      <c r="H116" s="10" t="str">
        <f>ALINEACION_CONTROL_METAS!E135</f>
        <v>2. Ejecutar el modelo de gestores ambientales en los municipios del departamento del Quindío.</v>
      </c>
      <c r="I116" s="207" t="str">
        <f>ALINEACION_CONTROL_METAS!F135</f>
        <v>Número</v>
      </c>
      <c r="J116" s="207" t="str">
        <f>ALINEACION_CONTROL_METAS!G135</f>
        <v>Municipio con modelo ejecutado</v>
      </c>
      <c r="K116" s="207">
        <f>ALINEACION_CONTROL_METAS!H135</f>
        <v>11</v>
      </c>
      <c r="L116" s="207">
        <f>ALINEACION_CONTROL_METAS!K135</f>
        <v>11</v>
      </c>
      <c r="M116" s="207">
        <f>ALINEACION_CONTROL_METAS!N135</f>
        <v>11</v>
      </c>
      <c r="N116" s="207">
        <f>ALINEACION_CONTROL_METAS!Q135</f>
        <v>11</v>
      </c>
      <c r="O116" s="207">
        <f>ALINEACION_CONTROL_METAS!T135</f>
        <v>44</v>
      </c>
      <c r="P116" s="209">
        <v>0.33</v>
      </c>
      <c r="Q116" s="209">
        <v>0.25</v>
      </c>
      <c r="R116" s="209">
        <v>0.25</v>
      </c>
      <c r="S116" s="209">
        <v>0.25</v>
      </c>
    </row>
    <row r="117" spans="1:19" ht="58.5" customHeight="1">
      <c r="A117" s="488"/>
      <c r="B117" s="588"/>
      <c r="C117" s="497"/>
      <c r="D117" s="593"/>
      <c r="E117" s="497"/>
      <c r="F117" s="593"/>
      <c r="G117" s="497"/>
      <c r="H117" s="10" t="str">
        <f>ALINEACION_CONTROL_METAS!E136</f>
        <v>3. Realizar encuentros territoriales como   estrategia de divulgación sobre la gestión ambiental institucional “Protegiendo el Futuro”.</v>
      </c>
      <c r="I117" s="207" t="str">
        <f>ALINEACION_CONTROL_METAS!F136</f>
        <v>Número</v>
      </c>
      <c r="J117" s="207" t="str">
        <f>ALINEACION_CONTROL_METAS!G136</f>
        <v>Número de  encuentros</v>
      </c>
      <c r="K117" s="207">
        <f>ALINEACION_CONTROL_METAS!H136</f>
        <v>0</v>
      </c>
      <c r="L117" s="207">
        <f>ALINEACION_CONTROL_METAS!K136</f>
        <v>4</v>
      </c>
      <c r="M117" s="207">
        <f>ALINEACION_CONTROL_METAS!N136</f>
        <v>4</v>
      </c>
      <c r="N117" s="207">
        <f>ALINEACION_CONTROL_METAS!Q136</f>
        <v>4</v>
      </c>
      <c r="O117" s="207">
        <f>ALINEACION_CONTROL_METAS!T136</f>
        <v>12</v>
      </c>
      <c r="P117" s="209">
        <v>0</v>
      </c>
      <c r="Q117" s="209">
        <v>0.25</v>
      </c>
      <c r="R117" s="209">
        <v>0.25</v>
      </c>
      <c r="S117" s="209">
        <v>0.25</v>
      </c>
    </row>
    <row r="118" spans="1:19" ht="40.5" customHeight="1">
      <c r="A118" s="489"/>
      <c r="B118" s="576"/>
      <c r="C118" s="497"/>
      <c r="D118" s="593"/>
      <c r="E118" s="497"/>
      <c r="F118" s="593"/>
      <c r="G118" s="497"/>
      <c r="H118" s="10" t="str">
        <f>ALINEACION_CONTROL_METAS!E137</f>
        <v>4. Implementar acciones tendientes al cumplimiento de los pilares contenidos en el Acuerdo de Escazú, definidas en el plan operativo anual</v>
      </c>
      <c r="I118" s="207" t="str">
        <f>ALINEACION_CONTROL_METAS!F137</f>
        <v>Plan</v>
      </c>
      <c r="J118" s="207" t="str">
        <f>ALINEACION_CONTROL_METAS!G137</f>
        <v>Plan operativo implementado</v>
      </c>
      <c r="K118" s="207">
        <f>ALINEACION_CONTROL_METAS!H137</f>
        <v>1</v>
      </c>
      <c r="L118" s="207">
        <f>ALINEACION_CONTROL_METAS!K137</f>
        <v>1</v>
      </c>
      <c r="M118" s="207">
        <f>ALINEACION_CONTROL_METAS!N137</f>
        <v>1</v>
      </c>
      <c r="N118" s="207">
        <f>ALINEACION_CONTROL_METAS!Q137</f>
        <v>1</v>
      </c>
      <c r="O118" s="207">
        <f>ALINEACION_CONTROL_METAS!T137</f>
        <v>4</v>
      </c>
      <c r="P118" s="209">
        <v>0.34</v>
      </c>
      <c r="Q118" s="209">
        <v>0.25</v>
      </c>
      <c r="R118" s="209">
        <v>0.25</v>
      </c>
      <c r="S118" s="209">
        <v>0.25</v>
      </c>
    </row>
    <row r="119" spans="1:19" ht="48" customHeight="1">
      <c r="A119" s="497" t="str">
        <f>+PROGR_PROYEC_PONDE!A24</f>
        <v>2. GESTIÓN ADMINISTRATIVA INSTITUCIONAL</v>
      </c>
      <c r="B119" s="593">
        <f>+PROGR_PROYEC_PONDE!B24</f>
        <v>0.5</v>
      </c>
      <c r="C119" s="497" t="str">
        <f>+PROGR_PROYEC_PONDE!C24</f>
        <v>PROGRAMA 6. FORTALECIMIENTO DE LA GESTIÓN ADMINISTRATIVA DE LA CORPORACIÓN AUTÓNOMA REGIONAL DEL QUINDÍO.</v>
      </c>
      <c r="D119" s="593">
        <f>+PROGR_PROYEC_PONDE!D24</f>
        <v>1</v>
      </c>
      <c r="E119" s="487" t="str">
        <f>+PROGR_PROYEC_PONDE!E24</f>
        <v>Proyecto 19. Mejoramiento de los recursos físicos y tecnológicos de la Corporación Autónoma Regional del Quindío.</v>
      </c>
      <c r="F119" s="575">
        <f>+PROGR_PROYEC_PONDE!F24</f>
        <v>0.2</v>
      </c>
      <c r="G119" s="487">
        <f>ALINEACION_CONTROL_METAS!D138</f>
        <v>0</v>
      </c>
      <c r="H119" s="10" t="str">
        <f>ALINEACION_CONTROL_METAS!E138</f>
        <v>1. Formular  y ajustar el plan de mantenimiento  Preventivo y Correctivo de las diferentes sedes, áreas y centros de trabajo de la Entidad</v>
      </c>
      <c r="I119" s="207" t="str">
        <f>ALINEACION_CONTROL_METAS!F138</f>
        <v>Plan</v>
      </c>
      <c r="J119" s="207" t="str">
        <f>ALINEACION_CONTROL_METAS!G138</f>
        <v>Plan de mantenimiento formulado y ajustado</v>
      </c>
      <c r="K119" s="207">
        <f>ALINEACION_CONTROL_METAS!H138</f>
        <v>1</v>
      </c>
      <c r="L119" s="207">
        <f>ALINEACION_CONTROL_METAS!K138</f>
        <v>1</v>
      </c>
      <c r="M119" s="207">
        <f>ALINEACION_CONTROL_METAS!N138</f>
        <v>1</v>
      </c>
      <c r="N119" s="207">
        <f>ALINEACION_CONTROL_METAS!Q138</f>
        <v>1</v>
      </c>
      <c r="O119" s="207">
        <f>ALINEACION_CONTROL_METAS!T138</f>
        <v>4</v>
      </c>
      <c r="P119" s="209">
        <v>0.14000000000000001</v>
      </c>
      <c r="Q119" s="209">
        <v>0.12</v>
      </c>
      <c r="R119" s="209">
        <v>0.12</v>
      </c>
      <c r="S119" s="209">
        <v>0.12</v>
      </c>
    </row>
    <row r="120" spans="1:19" ht="50.25" customHeight="1">
      <c r="A120" s="497"/>
      <c r="B120" s="593"/>
      <c r="C120" s="497"/>
      <c r="D120" s="593"/>
      <c r="E120" s="488"/>
      <c r="F120" s="588"/>
      <c r="G120" s="488"/>
      <c r="H120" s="10" t="str">
        <f>ALINEACION_CONTROL_METAS!E139</f>
        <v>2. Ejecutar el plan de mantenimiento  Preventivo y Correctivo de las diferentes sedes, áreas y centros de trabajo de la Entidad</v>
      </c>
      <c r="I120" s="207" t="str">
        <f>ALINEACION_CONTROL_METAS!F139</f>
        <v>Porcentaje</v>
      </c>
      <c r="J120" s="207" t="str">
        <f>ALINEACION_CONTROL_METAS!G139</f>
        <v>% de Ejecución plan de mantenimiento formulado</v>
      </c>
      <c r="K120" s="209">
        <f>ALINEACION_CONTROL_METAS!H139</f>
        <v>0.2</v>
      </c>
      <c r="L120" s="209">
        <f>ALINEACION_CONTROL_METAS!K139</f>
        <v>0.4</v>
      </c>
      <c r="M120" s="209">
        <f>ALINEACION_CONTROL_METAS!N139</f>
        <v>0.1</v>
      </c>
      <c r="N120" s="209">
        <f>ALINEACION_CONTROL_METAS!Q139</f>
        <v>0.1</v>
      </c>
      <c r="O120" s="209">
        <f>ALINEACION_CONTROL_METAS!T139</f>
        <v>0.8</v>
      </c>
      <c r="P120" s="209">
        <v>0.14000000000000001</v>
      </c>
      <c r="Q120" s="209">
        <v>0.12</v>
      </c>
      <c r="R120" s="209">
        <v>0.12</v>
      </c>
      <c r="S120" s="209">
        <v>0.12</v>
      </c>
    </row>
    <row r="121" spans="1:19" ht="39" customHeight="1">
      <c r="A121" s="497"/>
      <c r="B121" s="593"/>
      <c r="C121" s="497"/>
      <c r="D121" s="593"/>
      <c r="E121" s="488"/>
      <c r="F121" s="588"/>
      <c r="G121" s="488"/>
      <c r="H121" s="10" t="str">
        <f>ALINEACION_CONTROL_METAS!E140</f>
        <v>3. Modernizar  la infreaestructura de las tecnologías de la información y las telecomunicaciones de la Entidad, de acuerdo con en el plan operativo anual.</v>
      </c>
      <c r="I121" s="207" t="str">
        <f>ALINEACION_CONTROL_METAS!F140</f>
        <v>Plan</v>
      </c>
      <c r="J121" s="207" t="str">
        <f>ALINEACION_CONTROL_METAS!G140</f>
        <v xml:space="preserve">Plan Operativo </v>
      </c>
      <c r="K121" s="207">
        <f>ALINEACION_CONTROL_METAS!H140</f>
        <v>1</v>
      </c>
      <c r="L121" s="207">
        <f>ALINEACION_CONTROL_METAS!K140</f>
        <v>1</v>
      </c>
      <c r="M121" s="207">
        <f>ALINEACION_CONTROL_METAS!N140</f>
        <v>1</v>
      </c>
      <c r="N121" s="207">
        <f>ALINEACION_CONTROL_METAS!Q140</f>
        <v>1</v>
      </c>
      <c r="O121" s="207">
        <f>ALINEACION_CONTROL_METAS!T140</f>
        <v>4</v>
      </c>
      <c r="P121" s="209">
        <v>0.14000000000000001</v>
      </c>
      <c r="Q121" s="209">
        <v>0.12</v>
      </c>
      <c r="R121" s="209">
        <v>0.12</v>
      </c>
      <c r="S121" s="209">
        <v>0.12</v>
      </c>
    </row>
    <row r="122" spans="1:19" ht="42" customHeight="1">
      <c r="A122" s="497"/>
      <c r="B122" s="593"/>
      <c r="C122" s="497"/>
      <c r="D122" s="593"/>
      <c r="E122" s="488"/>
      <c r="F122" s="588"/>
      <c r="G122" s="488"/>
      <c r="H122" s="10" t="str">
        <f>ALINEACION_CONTROL_METAS!E141</f>
        <v>4. Realizar mantenimiento de  la infreaestructura de las tecnologías de la información y las telecomunicaciones de la Entidad, de acuerdo con en el plan operativo anual.</v>
      </c>
      <c r="I122" s="207" t="str">
        <f>ALINEACION_CONTROL_METAS!F141</f>
        <v>Plan</v>
      </c>
      <c r="J122" s="207" t="str">
        <f>ALINEACION_CONTROL_METAS!G141</f>
        <v xml:space="preserve">Plan Operativo </v>
      </c>
      <c r="K122" s="207">
        <f>ALINEACION_CONTROL_METAS!H141</f>
        <v>1</v>
      </c>
      <c r="L122" s="207">
        <f>ALINEACION_CONTROL_METAS!K141</f>
        <v>1</v>
      </c>
      <c r="M122" s="207">
        <f>ALINEACION_CONTROL_METAS!N141</f>
        <v>1</v>
      </c>
      <c r="N122" s="207">
        <f>ALINEACION_CONTROL_METAS!Q141</f>
        <v>1</v>
      </c>
      <c r="O122" s="207">
        <f>ALINEACION_CONTROL_METAS!T141</f>
        <v>4</v>
      </c>
      <c r="P122" s="209">
        <v>0.14000000000000001</v>
      </c>
      <c r="Q122" s="209">
        <v>0.12</v>
      </c>
      <c r="R122" s="209">
        <v>0.12</v>
      </c>
      <c r="S122" s="209">
        <v>0.12</v>
      </c>
    </row>
    <row r="123" spans="1:19" ht="42" customHeight="1">
      <c r="A123" s="497"/>
      <c r="B123" s="593"/>
      <c r="C123" s="497"/>
      <c r="D123" s="593"/>
      <c r="E123" s="488"/>
      <c r="F123" s="588"/>
      <c r="G123" s="488"/>
      <c r="H123" s="10" t="str">
        <f>ALINEACION_CONTROL_METAS!E142</f>
        <v>5. Integrar de manera progresiva los trámites ambientales de la entidad a la plataforma Vital, de acuerdo con en el plan operativo anual.</v>
      </c>
      <c r="I123" s="207" t="str">
        <f>ALINEACION_CONTROL_METAS!F142</f>
        <v>Plan</v>
      </c>
      <c r="J123" s="207" t="str">
        <f>ALINEACION_CONTROL_METAS!G142</f>
        <v>Plan Operativo implementado</v>
      </c>
      <c r="K123" s="207">
        <f>ALINEACION_CONTROL_METAS!H142</f>
        <v>0</v>
      </c>
      <c r="L123" s="207">
        <f>ALINEACION_CONTROL_METAS!K142</f>
        <v>1</v>
      </c>
      <c r="M123" s="207">
        <f>ALINEACION_CONTROL_METAS!N142</f>
        <v>1</v>
      </c>
      <c r="N123" s="207">
        <f>ALINEACION_CONTROL_METAS!Q142</f>
        <v>1</v>
      </c>
      <c r="O123" s="207">
        <f>ALINEACION_CONTROL_METAS!T142</f>
        <v>3</v>
      </c>
      <c r="P123" s="209">
        <v>0</v>
      </c>
      <c r="Q123" s="209">
        <v>0.13</v>
      </c>
      <c r="R123" s="209">
        <v>0.13</v>
      </c>
      <c r="S123" s="209">
        <v>0.13</v>
      </c>
    </row>
    <row r="124" spans="1:19" ht="42" customHeight="1">
      <c r="A124" s="497"/>
      <c r="B124" s="593"/>
      <c r="C124" s="497"/>
      <c r="D124" s="593"/>
      <c r="E124" s="488"/>
      <c r="F124" s="588"/>
      <c r="G124" s="488"/>
      <c r="H124" s="10" t="str">
        <f>ALINEACION_CONTROL_METAS!E143</f>
        <v>6. Formular el plan de mantenimiento del parque automotor, maquinaria y equipo propiedad de la Corporación Autónoma Regional del Quindío.</v>
      </c>
      <c r="I124" s="207" t="str">
        <f>ALINEACION_CONTROL_METAS!F143</f>
        <v>Plan</v>
      </c>
      <c r="J124" s="207" t="str">
        <f>ALINEACION_CONTROL_METAS!G143</f>
        <v xml:space="preserve">Plan de Mantenimiento formulado </v>
      </c>
      <c r="K124" s="207">
        <f>ALINEACION_CONTROL_METAS!H143</f>
        <v>1</v>
      </c>
      <c r="L124" s="207">
        <f>ALINEACION_CONTROL_METAS!K143</f>
        <v>1</v>
      </c>
      <c r="M124" s="207">
        <f>ALINEACION_CONTROL_METAS!N143</f>
        <v>1</v>
      </c>
      <c r="N124" s="207">
        <f>ALINEACION_CONTROL_METAS!Q143</f>
        <v>1</v>
      </c>
      <c r="O124" s="207">
        <f>ALINEACION_CONTROL_METAS!T143</f>
        <v>4</v>
      </c>
      <c r="P124" s="209">
        <v>0.14000000000000001</v>
      </c>
      <c r="Q124" s="209">
        <v>0.13</v>
      </c>
      <c r="R124" s="209">
        <v>0.13</v>
      </c>
      <c r="S124" s="209">
        <v>0.13</v>
      </c>
    </row>
    <row r="125" spans="1:19" ht="42" customHeight="1">
      <c r="A125" s="497"/>
      <c r="B125" s="593"/>
      <c r="C125" s="497"/>
      <c r="D125" s="593"/>
      <c r="E125" s="488"/>
      <c r="F125" s="588"/>
      <c r="G125" s="488"/>
      <c r="H125" s="10" t="str">
        <f>ALINEACION_CONTROL_METAS!E144</f>
        <v>7. Ejecutar el plan de mantenimiento del parque automotor, maquinaria y equipo propiedad de la Corporación Autónoma Regional del Quindío.</v>
      </c>
      <c r="I125" s="207" t="str">
        <f>ALINEACION_CONTROL_METAS!F144</f>
        <v>Porcentaje</v>
      </c>
      <c r="J125" s="207" t="str">
        <f>ALINEACION_CONTROL_METAS!G144</f>
        <v xml:space="preserve">%  Plan de Mantenimiento ejecutado </v>
      </c>
      <c r="K125" s="209">
        <f>ALINEACION_CONTROL_METAS!H144</f>
        <v>0.25</v>
      </c>
      <c r="L125" s="209">
        <f>ALINEACION_CONTROL_METAS!K144</f>
        <v>0.25</v>
      </c>
      <c r="M125" s="209">
        <f>ALINEACION_CONTROL_METAS!N144</f>
        <v>0.25</v>
      </c>
      <c r="N125" s="209">
        <f>ALINEACION_CONTROL_METAS!Q144</f>
        <v>0.25</v>
      </c>
      <c r="O125" s="209">
        <f>ALINEACION_CONTROL_METAS!T144</f>
        <v>1</v>
      </c>
      <c r="P125" s="209">
        <v>0.15</v>
      </c>
      <c r="Q125" s="209">
        <v>0.13</v>
      </c>
      <c r="R125" s="209">
        <v>0.13</v>
      </c>
      <c r="S125" s="209">
        <v>0.13</v>
      </c>
    </row>
    <row r="126" spans="1:19" ht="45" customHeight="1">
      <c r="A126" s="497"/>
      <c r="B126" s="593"/>
      <c r="C126" s="497"/>
      <c r="D126" s="593"/>
      <c r="E126" s="489"/>
      <c r="F126" s="576"/>
      <c r="G126" s="489"/>
      <c r="H126" s="10" t="str">
        <f>ALINEACION_CONTROL_METAS!E145</f>
        <v>8. Realizar gestión del mobiliario propiedad de la Corporación Autónoma Regional del Quindío, de acuerdo con en el plan operativo anual.</v>
      </c>
      <c r="I126" s="207" t="str">
        <f>ALINEACION_CONTROL_METAS!F145</f>
        <v xml:space="preserve">Plan </v>
      </c>
      <c r="J126" s="207" t="str">
        <f>ALINEACION_CONTROL_METAS!G145</f>
        <v>Plan operativo</v>
      </c>
      <c r="K126" s="207">
        <f>ALINEACION_CONTROL_METAS!H145</f>
        <v>1</v>
      </c>
      <c r="L126" s="207">
        <f>ALINEACION_CONTROL_METAS!K145</f>
        <v>1</v>
      </c>
      <c r="M126" s="207">
        <f>ALINEACION_CONTROL_METAS!N145</f>
        <v>1</v>
      </c>
      <c r="N126" s="207">
        <f>ALINEACION_CONTROL_METAS!Q145</f>
        <v>1</v>
      </c>
      <c r="O126" s="207">
        <f>ALINEACION_CONTROL_METAS!T145</f>
        <v>4</v>
      </c>
      <c r="P126" s="209">
        <v>0.15</v>
      </c>
      <c r="Q126" s="209">
        <v>0.13</v>
      </c>
      <c r="R126" s="209">
        <v>0.13</v>
      </c>
      <c r="S126" s="209">
        <v>0.13</v>
      </c>
    </row>
    <row r="127" spans="1:19" ht="85.5" customHeight="1">
      <c r="A127" s="497"/>
      <c r="B127" s="593"/>
      <c r="C127" s="497"/>
      <c r="D127" s="593"/>
      <c r="E127" s="207" t="str">
        <f>PROGR_PROYEC_PONDE!E25</f>
        <v>Proyecto 20. Mejoramiento y potencialización del talento humano de la Corporación Autónoma Regional del Quindío.</v>
      </c>
      <c r="F127" s="210">
        <f>PROGR_PROYEC_PONDE!F25</f>
        <v>0.16</v>
      </c>
      <c r="G127" s="208">
        <f>ALINEACION_CONTROL_METAS!D146</f>
        <v>0</v>
      </c>
      <c r="H127" s="10" t="str">
        <f>ALINEACION_CONTROL_METAS!E146</f>
        <v>1. Fortalecer el talento humano y modernización institucional, de acuerdo con en el plan operativo anual.</v>
      </c>
      <c r="I127" s="207" t="str">
        <f>ALINEACION_CONTROL_METAS!F146</f>
        <v xml:space="preserve">Plan </v>
      </c>
      <c r="J127" s="207" t="str">
        <f>ALINEACION_CONTROL_METAS!G146</f>
        <v>Plan operativo implementado</v>
      </c>
      <c r="K127" s="207">
        <f>ALINEACION_CONTROL_METAS!H146</f>
        <v>1</v>
      </c>
      <c r="L127" s="207">
        <f>ALINEACION_CONTROL_METAS!K146</f>
        <v>1</v>
      </c>
      <c r="M127" s="207">
        <f>ALINEACION_CONTROL_METAS!N146</f>
        <v>1</v>
      </c>
      <c r="N127" s="207">
        <f>ALINEACION_CONTROL_METAS!Q146</f>
        <v>1</v>
      </c>
      <c r="O127" s="207">
        <f>ALINEACION_CONTROL_METAS!T146</f>
        <v>4</v>
      </c>
      <c r="P127" s="209">
        <v>1</v>
      </c>
      <c r="Q127" s="209">
        <v>1</v>
      </c>
      <c r="R127" s="209">
        <v>1</v>
      </c>
      <c r="S127" s="209">
        <v>1</v>
      </c>
    </row>
    <row r="128" spans="1:19" ht="38.25" customHeight="1">
      <c r="A128" s="497"/>
      <c r="B128" s="593"/>
      <c r="C128" s="497"/>
      <c r="D128" s="593"/>
      <c r="E128" s="497" t="str">
        <f>PROGR_PROYEC_PONDE!E26</f>
        <v>Proyecto 21. Mejoramiento del servicio y atención al ciudadano en la Corporación Autónoma Regional del Quindío.</v>
      </c>
      <c r="F128" s="575">
        <f>PROGR_PROYEC_PONDE!F26</f>
        <v>0.16</v>
      </c>
      <c r="G128" s="487">
        <f>ALINEACION_CONTROL_METAS!D147</f>
        <v>0</v>
      </c>
      <c r="H128" s="10" t="str">
        <f>ALINEACION_CONTROL_METAS!E147</f>
        <v>1.Ejecutar acciones de mejoramiento continuo para la satisfacción de los grupos de valor de la entidad, definidas en el programa anual.</v>
      </c>
      <c r="I128" s="207" t="str">
        <f>ALINEACION_CONTROL_METAS!F147</f>
        <v>Porcentaje</v>
      </c>
      <c r="J128" s="207" t="str">
        <f>ALINEACION_CONTROL_METAS!G147</f>
        <v xml:space="preserve">% de Ejecución programa </v>
      </c>
      <c r="K128" s="209">
        <f>ALINEACION_CONTROL_METAS!H147</f>
        <v>0.25</v>
      </c>
      <c r="L128" s="209">
        <f>ALINEACION_CONTROL_METAS!K147</f>
        <v>0.25</v>
      </c>
      <c r="M128" s="209">
        <f>ALINEACION_CONTROL_METAS!N147</f>
        <v>0.25</v>
      </c>
      <c r="N128" s="209">
        <f>ALINEACION_CONTROL_METAS!Q147</f>
        <v>0.25</v>
      </c>
      <c r="O128" s="209">
        <f>ALINEACION_CONTROL_METAS!T147</f>
        <v>1</v>
      </c>
      <c r="P128" s="209">
        <v>0.33</v>
      </c>
      <c r="Q128" s="209">
        <v>0.33</v>
      </c>
      <c r="R128" s="209">
        <v>0.33</v>
      </c>
      <c r="S128" s="209">
        <v>0.33</v>
      </c>
    </row>
    <row r="129" spans="1:19" ht="33.75" customHeight="1">
      <c r="A129" s="497"/>
      <c r="B129" s="593"/>
      <c r="C129" s="497"/>
      <c r="D129" s="593"/>
      <c r="E129" s="497"/>
      <c r="F129" s="588"/>
      <c r="G129" s="488"/>
      <c r="H129" s="10" t="str">
        <f>ALINEACION_CONTROL_METAS!E148</f>
        <v>2. Fortalecer el proceso de gestión documental de la entidad, de acuerdo con en el plan operativo anual.</v>
      </c>
      <c r="I129" s="207" t="str">
        <f>ALINEACION_CONTROL_METAS!F148</f>
        <v>Plan</v>
      </c>
      <c r="J129" s="207" t="str">
        <f>ALINEACION_CONTROL_METAS!G148</f>
        <v>Plan operativo implementados</v>
      </c>
      <c r="K129" s="207">
        <f>ALINEACION_CONTROL_METAS!H148</f>
        <v>1</v>
      </c>
      <c r="L129" s="207">
        <f>ALINEACION_CONTROL_METAS!K148</f>
        <v>1</v>
      </c>
      <c r="M129" s="207">
        <f>ALINEACION_CONTROL_METAS!N148</f>
        <v>1</v>
      </c>
      <c r="N129" s="207">
        <f>ALINEACION_CONTROL_METAS!Q148</f>
        <v>1</v>
      </c>
      <c r="O129" s="207">
        <f>ALINEACION_CONTROL_METAS!T148</f>
        <v>4</v>
      </c>
      <c r="P129" s="209">
        <v>0.33</v>
      </c>
      <c r="Q129" s="209">
        <v>0.33</v>
      </c>
      <c r="R129" s="209">
        <v>0.33</v>
      </c>
      <c r="S129" s="209">
        <v>0.33</v>
      </c>
    </row>
    <row r="130" spans="1:19" ht="44.25" customHeight="1">
      <c r="A130" s="497"/>
      <c r="B130" s="593"/>
      <c r="C130" s="497"/>
      <c r="D130" s="593"/>
      <c r="E130" s="497"/>
      <c r="F130" s="576"/>
      <c r="G130" s="489"/>
      <c r="H130" s="10" t="str">
        <f>ALINEACION_CONTROL_METAS!E149</f>
        <v>3. Desarrollar acciones para el fortalecimiento del Centro de Documentación de la Corporación como estrategia de educación y gestión ambiental, definidas en el programa anual.</v>
      </c>
      <c r="I130" s="207" t="str">
        <f>ALINEACION_CONTROL_METAS!F149</f>
        <v>Porcentaje</v>
      </c>
      <c r="J130" s="207" t="str">
        <f>ALINEACION_CONTROL_METAS!G149</f>
        <v xml:space="preserve">% de Ejecución programa </v>
      </c>
      <c r="K130" s="209">
        <f>ALINEACION_CONTROL_METAS!H149</f>
        <v>0.25</v>
      </c>
      <c r="L130" s="209">
        <f>ALINEACION_CONTROL_METAS!K149</f>
        <v>0.25</v>
      </c>
      <c r="M130" s="209">
        <f>ALINEACION_CONTROL_METAS!N149</f>
        <v>0.25</v>
      </c>
      <c r="N130" s="209">
        <f>ALINEACION_CONTROL_METAS!Q149</f>
        <v>0.25</v>
      </c>
      <c r="O130" s="209">
        <f>ALINEACION_CONTROL_METAS!T149</f>
        <v>1</v>
      </c>
      <c r="P130" s="209">
        <v>0.34</v>
      </c>
      <c r="Q130" s="209">
        <v>0.34</v>
      </c>
      <c r="R130" s="209">
        <v>0.34</v>
      </c>
      <c r="S130" s="209">
        <v>0.34</v>
      </c>
    </row>
    <row r="131" spans="1:19" ht="40.5" customHeight="1">
      <c r="A131" s="497"/>
      <c r="B131" s="593"/>
      <c r="C131" s="497"/>
      <c r="D131" s="593"/>
      <c r="E131" s="487" t="str">
        <f>PROGR_PROYEC_PONDE!E27</f>
        <v>Proyecto 22. Mejoramiento del proceso de comunicaciones de la Corporación Autónoma Regional del Quindío.</v>
      </c>
      <c r="F131" s="575">
        <f>PROGR_PROYEC_PONDE!F27</f>
        <v>0.16</v>
      </c>
      <c r="G131" s="487">
        <f>ALINEACION_CONTROL_METAS!D150</f>
        <v>0</v>
      </c>
      <c r="H131" s="10" t="str">
        <f>ALINEACION_CONTROL_METAS!E150</f>
        <v>1. Formular un plan estratégico de comunicaciones interna y externa de la Corporación.</v>
      </c>
      <c r="I131" s="207" t="str">
        <f>ALINEACION_CONTROL_METAS!F150</f>
        <v>Plan</v>
      </c>
      <c r="J131" s="207" t="str">
        <f>ALINEACION_CONTROL_METAS!G150</f>
        <v>Plan estratégico formulado</v>
      </c>
      <c r="K131" s="207">
        <f>ALINEACION_CONTROL_METAS!H150</f>
        <v>1</v>
      </c>
      <c r="L131" s="207">
        <f>ALINEACION_CONTROL_METAS!K150</f>
        <v>1</v>
      </c>
      <c r="M131" s="207">
        <f>ALINEACION_CONTROL_METAS!N150</f>
        <v>1</v>
      </c>
      <c r="N131" s="207">
        <f>ALINEACION_CONTROL_METAS!Q150</f>
        <v>1</v>
      </c>
      <c r="O131" s="207">
        <f>ALINEACION_CONTROL_METAS!T150</f>
        <v>4</v>
      </c>
      <c r="P131" s="209">
        <v>0.2</v>
      </c>
      <c r="Q131" s="209">
        <v>0.2</v>
      </c>
      <c r="R131" s="209">
        <v>0.2</v>
      </c>
      <c r="S131" s="209">
        <v>0.2</v>
      </c>
    </row>
    <row r="132" spans="1:19" ht="44.25" customHeight="1">
      <c r="A132" s="497"/>
      <c r="B132" s="593"/>
      <c r="C132" s="497"/>
      <c r="D132" s="593"/>
      <c r="E132" s="488"/>
      <c r="F132" s="588"/>
      <c r="G132" s="488"/>
      <c r="H132" s="10" t="str">
        <f>ALINEACION_CONTROL_METAS!E151</f>
        <v>2. Ejecutar acciones para el mejoramiento de las comunicaciones internas y externas, de acuerdo con en el plan operativo anual.</v>
      </c>
      <c r="I132" s="207" t="str">
        <f>ALINEACION_CONTROL_METAS!F151</f>
        <v>Porcentaje</v>
      </c>
      <c r="J132" s="207" t="str">
        <f>ALINEACION_CONTROL_METAS!G151</f>
        <v>% de ejecución plan mejoramiento</v>
      </c>
      <c r="K132" s="209">
        <f>ALINEACION_CONTROL_METAS!H151</f>
        <v>0.25</v>
      </c>
      <c r="L132" s="209">
        <f>ALINEACION_CONTROL_METAS!K151</f>
        <v>0.25</v>
      </c>
      <c r="M132" s="209">
        <f>ALINEACION_CONTROL_METAS!N151</f>
        <v>0.25</v>
      </c>
      <c r="N132" s="209">
        <f>ALINEACION_CONTROL_METAS!Q151</f>
        <v>0.25</v>
      </c>
      <c r="O132" s="209">
        <f>ALINEACION_CONTROL_METAS!T151</f>
        <v>1</v>
      </c>
      <c r="P132" s="209">
        <v>0.2</v>
      </c>
      <c r="Q132" s="209">
        <v>0.2</v>
      </c>
      <c r="R132" s="209">
        <v>0.2</v>
      </c>
      <c r="S132" s="209">
        <v>0.2</v>
      </c>
    </row>
    <row r="133" spans="1:19" ht="33" customHeight="1">
      <c r="A133" s="497"/>
      <c r="B133" s="593"/>
      <c r="C133" s="497"/>
      <c r="D133" s="593"/>
      <c r="E133" s="488"/>
      <c r="F133" s="588"/>
      <c r="G133" s="488"/>
      <c r="H133" s="10" t="str">
        <f>ALINEACION_CONTROL_METAS!E152</f>
        <v>3. Crear y ajustar el manual de identidad visual corporativa.</v>
      </c>
      <c r="I133" s="207" t="str">
        <f>ALINEACION_CONTROL_METAS!F152</f>
        <v>Manual</v>
      </c>
      <c r="J133" s="207" t="str">
        <f>ALINEACION_CONTROL_METAS!G152</f>
        <v>Manual técnico</v>
      </c>
      <c r="K133" s="207">
        <f>ALINEACION_CONTROL_METAS!H152</f>
        <v>1</v>
      </c>
      <c r="L133" s="207">
        <f>ALINEACION_CONTROL_METAS!K152</f>
        <v>1</v>
      </c>
      <c r="M133" s="207">
        <f>ALINEACION_CONTROL_METAS!N152</f>
        <v>1</v>
      </c>
      <c r="N133" s="207">
        <f>ALINEACION_CONTROL_METAS!Q152</f>
        <v>1</v>
      </c>
      <c r="O133" s="207">
        <f>ALINEACION_CONTROL_METAS!T152</f>
        <v>4</v>
      </c>
      <c r="P133" s="209">
        <v>0.2</v>
      </c>
      <c r="Q133" s="209">
        <v>0.2</v>
      </c>
      <c r="R133" s="209">
        <v>0.2</v>
      </c>
      <c r="S133" s="209">
        <v>0.2</v>
      </c>
    </row>
    <row r="134" spans="1:19" ht="33" customHeight="1">
      <c r="A134" s="497"/>
      <c r="B134" s="593"/>
      <c r="C134" s="497"/>
      <c r="D134" s="593"/>
      <c r="E134" s="488"/>
      <c r="F134" s="588"/>
      <c r="G134" s="488"/>
      <c r="H134" s="10" t="str">
        <f>ALINEACION_CONTROL_METAS!E153</f>
        <v>4. Implementar el manual de identidad visual corporativa.</v>
      </c>
      <c r="I134" s="207" t="str">
        <f>ALINEACION_CONTROL_METAS!F153</f>
        <v>Porcentaje</v>
      </c>
      <c r="J134" s="207" t="str">
        <f>ALINEACION_CONTROL_METAS!G153</f>
        <v>% de ejecución del manual</v>
      </c>
      <c r="K134" s="209">
        <f>ALINEACION_CONTROL_METAS!H153</f>
        <v>0.25</v>
      </c>
      <c r="L134" s="209">
        <f>ALINEACION_CONTROL_METAS!K153</f>
        <v>0.25</v>
      </c>
      <c r="M134" s="209">
        <f>ALINEACION_CONTROL_METAS!N153</f>
        <v>0.25</v>
      </c>
      <c r="N134" s="209">
        <f>ALINEACION_CONTROL_METAS!Q153</f>
        <v>0.25</v>
      </c>
      <c r="O134" s="209">
        <f>ALINEACION_CONTROL_METAS!T153</f>
        <v>1</v>
      </c>
      <c r="P134" s="209">
        <v>0.2</v>
      </c>
      <c r="Q134" s="209">
        <v>0.2</v>
      </c>
      <c r="R134" s="209">
        <v>0.2</v>
      </c>
      <c r="S134" s="209">
        <v>0.2</v>
      </c>
    </row>
    <row r="135" spans="1:19" ht="44.25" customHeight="1">
      <c r="A135" s="497"/>
      <c r="B135" s="593"/>
      <c r="C135" s="497"/>
      <c r="D135" s="593"/>
      <c r="E135" s="489"/>
      <c r="F135" s="576"/>
      <c r="G135" s="489"/>
      <c r="H135" s="10" t="str">
        <f>ALINEACION_CONTROL_METAS!E154</f>
        <v>5. Fortalecer operativa y tecnológicamente el programa de la comunicación de la Corporación, según programa anual.</v>
      </c>
      <c r="I135" s="207" t="str">
        <f>ALINEACION_CONTROL_METAS!F154</f>
        <v>Porcentaje</v>
      </c>
      <c r="J135" s="207" t="str">
        <f>ALINEACION_CONTROL_METAS!G154</f>
        <v>% de ejecución del programa</v>
      </c>
      <c r="K135" s="209">
        <f>ALINEACION_CONTROL_METAS!H154</f>
        <v>0.25</v>
      </c>
      <c r="L135" s="209">
        <f>ALINEACION_CONTROL_METAS!K154</f>
        <v>0.25</v>
      </c>
      <c r="M135" s="209">
        <f>ALINEACION_CONTROL_METAS!N154</f>
        <v>0.25</v>
      </c>
      <c r="N135" s="209">
        <f>ALINEACION_CONTROL_METAS!Q154</f>
        <v>0.25</v>
      </c>
      <c r="O135" s="209">
        <f>ALINEACION_CONTROL_METAS!T154</f>
        <v>1</v>
      </c>
      <c r="P135" s="209">
        <v>0.2</v>
      </c>
      <c r="Q135" s="209">
        <v>0.2</v>
      </c>
      <c r="R135" s="209">
        <v>0.2</v>
      </c>
      <c r="S135" s="209">
        <v>0.2</v>
      </c>
    </row>
    <row r="136" spans="1:19" ht="33" customHeight="1">
      <c r="A136" s="497"/>
      <c r="B136" s="593"/>
      <c r="C136" s="497"/>
      <c r="D136" s="593"/>
      <c r="E136" s="497" t="str">
        <f>PROGR_PROYEC_PONDE!E28</f>
        <v>Proyecto 23. Mejoramiento institucional de la Corporación Autónoma Regional del Quindío.</v>
      </c>
      <c r="F136" s="593">
        <f>PROGR_PROYEC_PONDE!F28</f>
        <v>0.16</v>
      </c>
      <c r="G136" s="497">
        <f>ALINEACION_CONTROL_METAS!D155</f>
        <v>0</v>
      </c>
      <c r="H136" s="10" t="str">
        <f>ALINEACION_CONTROL_METAS!E155</f>
        <v>1. Operar y fortalecer el banco de programas y proyectos de la Corporación, de acuerdo con el programa anual.</v>
      </c>
      <c r="I136" s="207" t="str">
        <f>ALINEACION_CONTROL_METAS!F155</f>
        <v>Porcentaje</v>
      </c>
      <c r="J136" s="207" t="str">
        <f>ALINEACION_CONTROL_METAS!G155</f>
        <v>% de ejecución del programa</v>
      </c>
      <c r="K136" s="209">
        <f>ALINEACION_CONTROL_METAS!H155</f>
        <v>0.25</v>
      </c>
      <c r="L136" s="209">
        <f>ALINEACION_CONTROL_METAS!K155</f>
        <v>0.25</v>
      </c>
      <c r="M136" s="209">
        <f>ALINEACION_CONTROL_METAS!N155</f>
        <v>0.25</v>
      </c>
      <c r="N136" s="209">
        <f>ALINEACION_CONTROL_METAS!Q155</f>
        <v>0.25</v>
      </c>
      <c r="O136" s="209">
        <f>ALINEACION_CONTROL_METAS!T155</f>
        <v>1</v>
      </c>
      <c r="P136" s="209">
        <v>7.0000000000000007E-2</v>
      </c>
      <c r="Q136" s="209">
        <v>7.0000000000000007E-2</v>
      </c>
      <c r="R136" s="209">
        <v>7.0000000000000007E-2</v>
      </c>
      <c r="S136" s="209">
        <v>7.0000000000000007E-2</v>
      </c>
    </row>
    <row r="137" spans="1:19" ht="51.75" customHeight="1">
      <c r="A137" s="497"/>
      <c r="B137" s="593"/>
      <c r="C137" s="497"/>
      <c r="D137" s="593"/>
      <c r="E137" s="497"/>
      <c r="F137" s="593"/>
      <c r="G137" s="497"/>
      <c r="H137" s="10" t="str">
        <f>ALINEACION_CONTROL_METAS!E156</f>
        <v>2. Acompañar a entes territoriales y demás grupos de valor en la identificación y formulación de proyectos ambientales.</v>
      </c>
      <c r="I137" s="207" t="str">
        <f>ALINEACION_CONTROL_METAS!F156</f>
        <v>Porcentaje</v>
      </c>
      <c r="J137" s="207" t="str">
        <f>ALINEACION_CONTROL_METAS!G156</f>
        <v>% de entes territoriales y grupos atendidos</v>
      </c>
      <c r="K137" s="209">
        <f>ALINEACION_CONTROL_METAS!H156</f>
        <v>0.25</v>
      </c>
      <c r="L137" s="209">
        <f>ALINEACION_CONTROL_METAS!K156</f>
        <v>0.25</v>
      </c>
      <c r="M137" s="209">
        <f>ALINEACION_CONTROL_METAS!N156</f>
        <v>0.25</v>
      </c>
      <c r="N137" s="209">
        <f>ALINEACION_CONTROL_METAS!Q156</f>
        <v>0.25</v>
      </c>
      <c r="O137" s="209">
        <f>ALINEACION_CONTROL_METAS!T156</f>
        <v>1</v>
      </c>
      <c r="P137" s="209">
        <v>7.0000000000000007E-2</v>
      </c>
      <c r="Q137" s="209">
        <v>7.0000000000000007E-2</v>
      </c>
      <c r="R137" s="209">
        <v>7.0000000000000007E-2</v>
      </c>
      <c r="S137" s="209">
        <v>7.0000000000000007E-2</v>
      </c>
    </row>
    <row r="138" spans="1:19" ht="38.25" customHeight="1">
      <c r="A138" s="497"/>
      <c r="B138" s="593"/>
      <c r="C138" s="497"/>
      <c r="D138" s="593"/>
      <c r="E138" s="497"/>
      <c r="F138" s="593"/>
      <c r="G138" s="497"/>
      <c r="H138" s="10" t="str">
        <f>ALINEACION_CONTROL_METAS!E157</f>
        <v>3. Realizar acciones de seguimiento al plan de acción institucional y otros instrumentos de planificación.</v>
      </c>
      <c r="I138" s="207" t="str">
        <f>ALINEACION_CONTROL_METAS!F157</f>
        <v>Porcentaje</v>
      </c>
      <c r="J138" s="207" t="str">
        <f>ALINEACION_CONTROL_METAS!G157</f>
        <v>% de seguimiento a Planes institucionales e instrumentos</v>
      </c>
      <c r="K138" s="209">
        <f>ALINEACION_CONTROL_METAS!H157</f>
        <v>0.25</v>
      </c>
      <c r="L138" s="209">
        <f>ALINEACION_CONTROL_METAS!K157</f>
        <v>0.25</v>
      </c>
      <c r="M138" s="209">
        <f>ALINEACION_CONTROL_METAS!N157</f>
        <v>0.25</v>
      </c>
      <c r="N138" s="209">
        <f>ALINEACION_CONTROL_METAS!Q157</f>
        <v>0.25</v>
      </c>
      <c r="O138" s="209">
        <f>ALINEACION_CONTROL_METAS!T157</f>
        <v>1</v>
      </c>
      <c r="P138" s="209">
        <v>7.0000000000000007E-2</v>
      </c>
      <c r="Q138" s="209">
        <v>7.0000000000000007E-2</v>
      </c>
      <c r="R138" s="209">
        <v>7.0000000000000007E-2</v>
      </c>
      <c r="S138" s="209">
        <v>7.0000000000000007E-2</v>
      </c>
    </row>
    <row r="139" spans="1:19" ht="39.75" customHeight="1">
      <c r="A139" s="497"/>
      <c r="B139" s="593"/>
      <c r="C139" s="497"/>
      <c r="D139" s="593"/>
      <c r="E139" s="497"/>
      <c r="F139" s="593"/>
      <c r="G139" s="497"/>
      <c r="H139" s="10" t="str">
        <f>ALINEACION_CONTROL_METAS!E158</f>
        <v>4. Mantener en operación el sistema integrado de planeación y gestión – SIPG de la entidad.</v>
      </c>
      <c r="I139" s="207" t="str">
        <f>ALINEACION_CONTROL_METAS!F158</f>
        <v>Sistema</v>
      </c>
      <c r="J139" s="207" t="str">
        <f>ALINEACION_CONTROL_METAS!G158</f>
        <v>Sistema integrado operando</v>
      </c>
      <c r="K139" s="207">
        <f>ALINEACION_CONTROL_METAS!H158</f>
        <v>1</v>
      </c>
      <c r="L139" s="207">
        <f>ALINEACION_CONTROL_METAS!K158</f>
        <v>1</v>
      </c>
      <c r="M139" s="207">
        <f>ALINEACION_CONTROL_METAS!N158</f>
        <v>1</v>
      </c>
      <c r="N139" s="207">
        <f>ALINEACION_CONTROL_METAS!Q158</f>
        <v>1</v>
      </c>
      <c r="O139" s="207">
        <f>ALINEACION_CONTROL_METAS!T158</f>
        <v>4</v>
      </c>
      <c r="P139" s="209">
        <v>7.0000000000000007E-2</v>
      </c>
      <c r="Q139" s="209">
        <v>7.0000000000000007E-2</v>
      </c>
      <c r="R139" s="209">
        <v>7.0000000000000007E-2</v>
      </c>
      <c r="S139" s="209">
        <v>7.0000000000000007E-2</v>
      </c>
    </row>
    <row r="140" spans="1:19" ht="40.5" customHeight="1">
      <c r="A140" s="497"/>
      <c r="B140" s="593"/>
      <c r="C140" s="497"/>
      <c r="D140" s="593"/>
      <c r="E140" s="497"/>
      <c r="F140" s="593"/>
      <c r="G140" s="497"/>
      <c r="H140" s="10" t="str">
        <f>ALINEACION_CONTROL_METAS!E159</f>
        <v>5.Implementar los planes de acción de las políticas institucionales de gestión y desempeño, de acuerdo con en el plan operativo anual.</v>
      </c>
      <c r="I140" s="207" t="str">
        <f>ALINEACION_CONTROL_METAS!F159</f>
        <v>Plan</v>
      </c>
      <c r="J140" s="207" t="str">
        <f>ALINEACION_CONTROL_METAS!G159</f>
        <v>Plan Operativo implementado</v>
      </c>
      <c r="K140" s="207">
        <f>ALINEACION_CONTROL_METAS!H159</f>
        <v>1</v>
      </c>
      <c r="L140" s="207">
        <f>ALINEACION_CONTROL_METAS!K159</f>
        <v>1</v>
      </c>
      <c r="M140" s="207">
        <f>ALINEACION_CONTROL_METAS!N159</f>
        <v>1</v>
      </c>
      <c r="N140" s="207">
        <f>ALINEACION_CONTROL_METAS!Q159</f>
        <v>1</v>
      </c>
      <c r="O140" s="207">
        <f>ALINEACION_CONTROL_METAS!T159</f>
        <v>4</v>
      </c>
      <c r="P140" s="209">
        <v>0.08</v>
      </c>
      <c r="Q140" s="209">
        <v>0.08</v>
      </c>
      <c r="R140" s="209">
        <v>0.08</v>
      </c>
      <c r="S140" s="209">
        <v>0.08</v>
      </c>
    </row>
    <row r="141" spans="1:19" ht="33" customHeight="1">
      <c r="A141" s="497"/>
      <c r="B141" s="593"/>
      <c r="C141" s="497"/>
      <c r="D141" s="593"/>
      <c r="E141" s="497"/>
      <c r="F141" s="593"/>
      <c r="G141" s="497"/>
      <c r="H141" s="10" t="str">
        <f>ALINEACION_CONTROL_METAS!E160</f>
        <v>6. Implementar acciones priorizadas del plan estratégico institucional.</v>
      </c>
      <c r="I141" s="207" t="str">
        <f>ALINEACION_CONTROL_METAS!F160</f>
        <v>Porcentaje</v>
      </c>
      <c r="J141" s="207" t="str">
        <f>ALINEACION_CONTROL_METAS!G160</f>
        <v>% de ejecución de acciones priorizadas</v>
      </c>
      <c r="K141" s="209">
        <f>ALINEACION_CONTROL_METAS!H160</f>
        <v>0.25</v>
      </c>
      <c r="L141" s="209">
        <f>ALINEACION_CONTROL_METAS!K160</f>
        <v>0.25</v>
      </c>
      <c r="M141" s="209">
        <f>ALINEACION_CONTROL_METAS!N160</f>
        <v>0.25</v>
      </c>
      <c r="N141" s="209">
        <f>ALINEACION_CONTROL_METAS!Q160</f>
        <v>0.25</v>
      </c>
      <c r="O141" s="209">
        <f>ALINEACION_CONTROL_METAS!T160</f>
        <v>1</v>
      </c>
      <c r="P141" s="209">
        <v>0.08</v>
      </c>
      <c r="Q141" s="209">
        <v>0.08</v>
      </c>
      <c r="R141" s="209">
        <v>0.08</v>
      </c>
      <c r="S141" s="209">
        <v>0.08</v>
      </c>
    </row>
    <row r="142" spans="1:19" ht="49.5" customHeight="1">
      <c r="A142" s="497"/>
      <c r="B142" s="593"/>
      <c r="C142" s="497"/>
      <c r="D142" s="593"/>
      <c r="E142" s="497"/>
      <c r="F142" s="593"/>
      <c r="G142" s="497"/>
      <c r="H142" s="10" t="str">
        <f>ALINEACION_CONTROL_METAS!E161</f>
        <v>7. Realizar seguimiento a los planes de acción de las políticas institucionales de gestión y desempeño.</v>
      </c>
      <c r="I142" s="207" t="str">
        <f>ALINEACION_CONTROL_METAS!F161</f>
        <v>Porcentaje</v>
      </c>
      <c r="J142" s="207" t="str">
        <f>ALINEACION_CONTROL_METAS!G161</f>
        <v>% de seguimiento de planes de acción de las políticas institucionales de gestión y desempeño</v>
      </c>
      <c r="K142" s="209">
        <f>ALINEACION_CONTROL_METAS!H161</f>
        <v>0.25</v>
      </c>
      <c r="L142" s="209">
        <f>ALINEACION_CONTROL_METAS!K161</f>
        <v>0.25</v>
      </c>
      <c r="M142" s="209">
        <f>ALINEACION_CONTROL_METAS!N161</f>
        <v>0.25</v>
      </c>
      <c r="N142" s="209">
        <f>ALINEACION_CONTROL_METAS!Q161</f>
        <v>0.25</v>
      </c>
      <c r="O142" s="209">
        <f>ALINEACION_CONTROL_METAS!T161</f>
        <v>1</v>
      </c>
      <c r="P142" s="209">
        <v>0.08</v>
      </c>
      <c r="Q142" s="209">
        <v>0.08</v>
      </c>
      <c r="R142" s="209">
        <v>0.08</v>
      </c>
      <c r="S142" s="209">
        <v>0.08</v>
      </c>
    </row>
    <row r="143" spans="1:19" ht="39" customHeight="1">
      <c r="A143" s="497"/>
      <c r="B143" s="593"/>
      <c r="C143" s="497"/>
      <c r="D143" s="593"/>
      <c r="E143" s="497"/>
      <c r="F143" s="593"/>
      <c r="G143" s="497"/>
      <c r="H143" s="10" t="str">
        <f>ALINEACION_CONTROL_METAS!E162</f>
        <v>8. Implementar la mejora continua a través del fortalecimiento del proceso de seguimiento y evaluación a la gestión, de acuerdo con el programa anual.</v>
      </c>
      <c r="I143" s="207" t="str">
        <f>ALINEACION_CONTROL_METAS!F162</f>
        <v>Programa</v>
      </c>
      <c r="J143" s="207" t="str">
        <f>ALINEACION_CONTROL_METAS!G162</f>
        <v>Programa anual implementado</v>
      </c>
      <c r="K143" s="207">
        <f>ALINEACION_CONTROL_METAS!H162</f>
        <v>1</v>
      </c>
      <c r="L143" s="207">
        <f>ALINEACION_CONTROL_METAS!K162</f>
        <v>1</v>
      </c>
      <c r="M143" s="207">
        <f>ALINEACION_CONTROL_METAS!N162</f>
        <v>1</v>
      </c>
      <c r="N143" s="207">
        <f>ALINEACION_CONTROL_METAS!Q162</f>
        <v>1</v>
      </c>
      <c r="O143" s="207">
        <f>ALINEACION_CONTROL_METAS!T162</f>
        <v>4</v>
      </c>
      <c r="P143" s="209">
        <v>0.08</v>
      </c>
      <c r="Q143" s="209">
        <v>0.08</v>
      </c>
      <c r="R143" s="209">
        <v>0.08</v>
      </c>
      <c r="S143" s="209">
        <v>0.08</v>
      </c>
    </row>
    <row r="144" spans="1:19" ht="34.5" customHeight="1">
      <c r="A144" s="497"/>
      <c r="B144" s="593"/>
      <c r="C144" s="497"/>
      <c r="D144" s="593"/>
      <c r="E144" s="497"/>
      <c r="F144" s="593"/>
      <c r="G144" s="497"/>
      <c r="H144" s="10" t="str">
        <f>ALINEACION_CONTROL_METAS!E163</f>
        <v>9. Fortalecer el proceso financiero y administrativo de la entidad, de acuerdo con en el plan operativo anual.</v>
      </c>
      <c r="I144" s="207" t="str">
        <f>ALINEACION_CONTROL_METAS!F163</f>
        <v>Plan</v>
      </c>
      <c r="J144" s="207" t="str">
        <f>ALINEACION_CONTROL_METAS!G163</f>
        <v>Plan Operativo implementado</v>
      </c>
      <c r="K144" s="207">
        <f>ALINEACION_CONTROL_METAS!H163</f>
        <v>1</v>
      </c>
      <c r="L144" s="207">
        <f>ALINEACION_CONTROL_METAS!K163</f>
        <v>1</v>
      </c>
      <c r="M144" s="207">
        <f>ALINEACION_CONTROL_METAS!N163</f>
        <v>1</v>
      </c>
      <c r="N144" s="207">
        <f>ALINEACION_CONTROL_METAS!Q163</f>
        <v>1</v>
      </c>
      <c r="O144" s="207">
        <f>ALINEACION_CONTROL_METAS!T163</f>
        <v>4</v>
      </c>
      <c r="P144" s="209">
        <v>0.08</v>
      </c>
      <c r="Q144" s="209">
        <v>0.08</v>
      </c>
      <c r="R144" s="209">
        <v>0.08</v>
      </c>
      <c r="S144" s="209">
        <v>0.08</v>
      </c>
    </row>
    <row r="145" spans="1:19" ht="38.25" customHeight="1">
      <c r="A145" s="497"/>
      <c r="B145" s="593"/>
      <c r="C145" s="497"/>
      <c r="D145" s="593"/>
      <c r="E145" s="497"/>
      <c r="F145" s="593"/>
      <c r="G145" s="497"/>
      <c r="H145" s="10" t="str">
        <f>ALINEACION_CONTROL_METAS!E164</f>
        <v>10. Fortalecer el proceso jurídico desde el apoyo a las diferentes instancias misionales de la entidad, de acuerdo con en el plan operativo anual.</v>
      </c>
      <c r="I145" s="207" t="str">
        <f>ALINEACION_CONTROL_METAS!F164</f>
        <v>Plan</v>
      </c>
      <c r="J145" s="207" t="str">
        <f>ALINEACION_CONTROL_METAS!G164</f>
        <v>Plan Operativo implementado</v>
      </c>
      <c r="K145" s="207">
        <f>ALINEACION_CONTROL_METAS!H164</f>
        <v>1</v>
      </c>
      <c r="L145" s="207">
        <f>ALINEACION_CONTROL_METAS!K164</f>
        <v>1</v>
      </c>
      <c r="M145" s="207">
        <f>ALINEACION_CONTROL_METAS!N164</f>
        <v>1</v>
      </c>
      <c r="N145" s="207">
        <f>ALINEACION_CONTROL_METAS!Q164</f>
        <v>1</v>
      </c>
      <c r="O145" s="207">
        <f>ALINEACION_CONTROL_METAS!T164</f>
        <v>4</v>
      </c>
      <c r="P145" s="209">
        <v>0.08</v>
      </c>
      <c r="Q145" s="209">
        <v>0.08</v>
      </c>
      <c r="R145" s="209">
        <v>0.08</v>
      </c>
      <c r="S145" s="209">
        <v>0.08</v>
      </c>
    </row>
    <row r="146" spans="1:19" ht="35.25" customHeight="1">
      <c r="A146" s="497"/>
      <c r="B146" s="593"/>
      <c r="C146" s="497"/>
      <c r="D146" s="593"/>
      <c r="E146" s="497"/>
      <c r="F146" s="593"/>
      <c r="G146" s="497"/>
      <c r="H146" s="10" t="str">
        <f>ALINEACION_CONTROL_METAS!E165</f>
        <v>11. Implementar acciones para el mejoramiento del proceso sancionatorio ambiental de la entidad, de acuerdo con en el plan operativo anual.</v>
      </c>
      <c r="I146" s="207" t="str">
        <f>ALINEACION_CONTROL_METAS!F165</f>
        <v>Plan</v>
      </c>
      <c r="J146" s="207" t="str">
        <f>ALINEACION_CONTROL_METAS!G165</f>
        <v>Plan Operativo implementado</v>
      </c>
      <c r="K146" s="207">
        <f>ALINEACION_CONTROL_METAS!H165</f>
        <v>1</v>
      </c>
      <c r="L146" s="207">
        <f>ALINEACION_CONTROL_METAS!K165</f>
        <v>1</v>
      </c>
      <c r="M146" s="207">
        <f>ALINEACION_CONTROL_METAS!N165</f>
        <v>1</v>
      </c>
      <c r="N146" s="207">
        <f>ALINEACION_CONTROL_METAS!Q165</f>
        <v>1</v>
      </c>
      <c r="O146" s="207">
        <f>ALINEACION_CONTROL_METAS!T165</f>
        <v>4</v>
      </c>
      <c r="P146" s="209">
        <v>0.08</v>
      </c>
      <c r="Q146" s="209">
        <v>0.08</v>
      </c>
      <c r="R146" s="209">
        <v>0.08</v>
      </c>
      <c r="S146" s="209">
        <v>0.08</v>
      </c>
    </row>
    <row r="147" spans="1:19" ht="45.75" customHeight="1">
      <c r="A147" s="497"/>
      <c r="B147" s="593"/>
      <c r="C147" s="497"/>
      <c r="D147" s="593"/>
      <c r="E147" s="497"/>
      <c r="F147" s="593"/>
      <c r="G147" s="497"/>
      <c r="H147" s="10" t="str">
        <f>ALINEACION_CONTROL_METAS!E166</f>
        <v>12. Implementar la estrategia de reacción inmediata ambiental</v>
      </c>
      <c r="I147" s="207" t="str">
        <f>ALINEACION_CONTROL_METAS!F166</f>
        <v>Estrategia</v>
      </c>
      <c r="J147" s="207" t="str">
        <f>ALINEACION_CONTROL_METAS!G166</f>
        <v>Estrategia anual implementada</v>
      </c>
      <c r="K147" s="207">
        <f>ALINEACION_CONTROL_METAS!H166</f>
        <v>1</v>
      </c>
      <c r="L147" s="207">
        <f>ALINEACION_CONTROL_METAS!K166</f>
        <v>1</v>
      </c>
      <c r="M147" s="207">
        <f>ALINEACION_CONTROL_METAS!N166</f>
        <v>1</v>
      </c>
      <c r="N147" s="207">
        <f>ALINEACION_CONTROL_METAS!Q166</f>
        <v>1</v>
      </c>
      <c r="O147" s="207">
        <f>ALINEACION_CONTROL_METAS!T166</f>
        <v>4</v>
      </c>
      <c r="P147" s="209">
        <v>0.08</v>
      </c>
      <c r="Q147" s="209">
        <v>0.08</v>
      </c>
      <c r="R147" s="209">
        <v>0.08</v>
      </c>
      <c r="S147" s="209">
        <v>0.08</v>
      </c>
    </row>
    <row r="148" spans="1:19" ht="39" customHeight="1">
      <c r="A148" s="497"/>
      <c r="B148" s="593"/>
      <c r="C148" s="497"/>
      <c r="D148" s="593"/>
      <c r="E148" s="497"/>
      <c r="F148" s="593"/>
      <c r="G148" s="497"/>
      <c r="H148" s="10" t="str">
        <f>ALINEACION_CONTROL_METAS!E167</f>
        <v>13. Fortalecer los procedimientos financieros de tasa retributiva y tasa por utilización de agua, de acuerdo con en el plan operativo anual.</v>
      </c>
      <c r="I148" s="207" t="str">
        <f>ALINEACION_CONTROL_METAS!F167</f>
        <v>Plan</v>
      </c>
      <c r="J148" s="207" t="str">
        <f>ALINEACION_CONTROL_METAS!G167</f>
        <v>Plan Operativo implementado</v>
      </c>
      <c r="K148" s="207">
        <f>ALINEACION_CONTROL_METAS!H167</f>
        <v>1</v>
      </c>
      <c r="L148" s="207">
        <f>ALINEACION_CONTROL_METAS!K167</f>
        <v>1</v>
      </c>
      <c r="M148" s="207">
        <f>ALINEACION_CONTROL_METAS!N167</f>
        <v>1</v>
      </c>
      <c r="N148" s="207">
        <f>ALINEACION_CONTROL_METAS!Q167</f>
        <v>1</v>
      </c>
      <c r="O148" s="207">
        <f>ALINEACION_CONTROL_METAS!T167</f>
        <v>4</v>
      </c>
      <c r="P148" s="209">
        <v>0.08</v>
      </c>
      <c r="Q148" s="209">
        <v>0.08</v>
      </c>
      <c r="R148" s="209">
        <v>0.08</v>
      </c>
      <c r="S148" s="209">
        <v>0.08</v>
      </c>
    </row>
    <row r="149" spans="1:19" ht="36.75" customHeight="1">
      <c r="A149" s="497"/>
      <c r="B149" s="593"/>
      <c r="C149" s="497"/>
      <c r="D149" s="593"/>
      <c r="E149" s="497" t="str">
        <f>PROGR_PROYEC_PONDE!E29</f>
        <v>Proyecto 24. Implementación de acciones de gestión ambiental institucional de la Corporación Autónoma Regional del Quindío.</v>
      </c>
      <c r="F149" s="593">
        <f>PROGR_PROYEC_PONDE!F29</f>
        <v>0.16</v>
      </c>
      <c r="G149" s="497">
        <f>ALINEACION_CONTROL_METAS!D168</f>
        <v>0</v>
      </c>
      <c r="H149" s="10" t="str">
        <f>ALINEACION_CONTROL_METAS!E168</f>
        <v>1. Implementar el programa institucional de gestión integral de residuos sólidos.</v>
      </c>
      <c r="I149" s="207" t="str">
        <f>ALINEACION_CONTROL_METAS!F168</f>
        <v>Programa</v>
      </c>
      <c r="J149" s="207" t="str">
        <f>ALINEACION_CONTROL_METAS!G168</f>
        <v>Programa Institucional implementado</v>
      </c>
      <c r="K149" s="207">
        <f>ALINEACION_CONTROL_METAS!H168</f>
        <v>1</v>
      </c>
      <c r="L149" s="207">
        <f>ALINEACION_CONTROL_METAS!K168</f>
        <v>1</v>
      </c>
      <c r="M149" s="207">
        <f>ALINEACION_CONTROL_METAS!N168</f>
        <v>1</v>
      </c>
      <c r="N149" s="207">
        <f>ALINEACION_CONTROL_METAS!Q168</f>
        <v>1</v>
      </c>
      <c r="O149" s="207">
        <f>ALINEACION_CONTROL_METAS!T168</f>
        <v>4</v>
      </c>
      <c r="P149" s="209">
        <v>0.25</v>
      </c>
      <c r="Q149" s="209">
        <v>0.25</v>
      </c>
      <c r="R149" s="209">
        <v>0.25</v>
      </c>
      <c r="S149" s="209">
        <v>0.25</v>
      </c>
    </row>
    <row r="150" spans="1:19" ht="42.75" customHeight="1">
      <c r="A150" s="497"/>
      <c r="B150" s="593"/>
      <c r="C150" s="497"/>
      <c r="D150" s="593"/>
      <c r="E150" s="497"/>
      <c r="F150" s="593"/>
      <c r="G150" s="497"/>
      <c r="H150" s="10" t="str">
        <f>ALINEACION_CONTROL_METAS!E169</f>
        <v>2. Implementar el programa institucional de gestión integral del recurso hídrico.</v>
      </c>
      <c r="I150" s="207" t="str">
        <f>ALINEACION_CONTROL_METAS!F169</f>
        <v>Programa</v>
      </c>
      <c r="J150" s="207" t="str">
        <f>ALINEACION_CONTROL_METAS!G169</f>
        <v>Programa Institucional implementado</v>
      </c>
      <c r="K150" s="207">
        <f>ALINEACION_CONTROL_METAS!H169</f>
        <v>1</v>
      </c>
      <c r="L150" s="207">
        <f>ALINEACION_CONTROL_METAS!K169</f>
        <v>1</v>
      </c>
      <c r="M150" s="207">
        <f>ALINEACION_CONTROL_METAS!N169</f>
        <v>1</v>
      </c>
      <c r="N150" s="207">
        <f>ALINEACION_CONTROL_METAS!Q169</f>
        <v>1</v>
      </c>
      <c r="O150" s="207">
        <f>ALINEACION_CONTROL_METAS!T169</f>
        <v>4</v>
      </c>
      <c r="P150" s="209">
        <v>0.25</v>
      </c>
      <c r="Q150" s="209">
        <v>0.25</v>
      </c>
      <c r="R150" s="209">
        <v>0.25</v>
      </c>
      <c r="S150" s="209">
        <v>0.25</v>
      </c>
    </row>
    <row r="151" spans="1:19" ht="38.25" customHeight="1">
      <c r="A151" s="497"/>
      <c r="B151" s="593"/>
      <c r="C151" s="497"/>
      <c r="D151" s="593"/>
      <c r="E151" s="497"/>
      <c r="F151" s="593"/>
      <c r="G151" s="497"/>
      <c r="H151" s="10" t="str">
        <f>ALINEACION_CONTROL_METAS!E170</f>
        <v>3. Formular el programa institucional de transición y energías limpias.</v>
      </c>
      <c r="I151" s="207" t="str">
        <f>ALINEACION_CONTROL_METAS!F170</f>
        <v>Programa</v>
      </c>
      <c r="J151" s="207" t="str">
        <f>ALINEACION_CONTROL_METAS!G170</f>
        <v>Programa Institucional formulado</v>
      </c>
      <c r="K151" s="207">
        <f>ALINEACION_CONTROL_METAS!H170</f>
        <v>1</v>
      </c>
      <c r="L151" s="207">
        <f>ALINEACION_CONTROL_METAS!K170</f>
        <v>0</v>
      </c>
      <c r="M151" s="207">
        <f>ALINEACION_CONTROL_METAS!N170</f>
        <v>0</v>
      </c>
      <c r="N151" s="207">
        <f>ALINEACION_CONTROL_METAS!Q170</f>
        <v>0</v>
      </c>
      <c r="O151" s="207">
        <f>ALINEACION_CONTROL_METAS!T170</f>
        <v>1</v>
      </c>
      <c r="P151" s="209">
        <v>0.25</v>
      </c>
      <c r="Q151" s="209">
        <v>0</v>
      </c>
      <c r="R151" s="209">
        <v>0</v>
      </c>
      <c r="S151" s="209">
        <v>0</v>
      </c>
    </row>
    <row r="152" spans="1:19" ht="22.5">
      <c r="A152" s="497"/>
      <c r="B152" s="593"/>
      <c r="C152" s="497"/>
      <c r="D152" s="593"/>
      <c r="E152" s="497"/>
      <c r="F152" s="593"/>
      <c r="G152" s="497"/>
      <c r="H152" s="10" t="str">
        <f>ALINEACION_CONTROL_METAS!E171</f>
        <v>4. Implementar el programa institucional de transición y energías limpias.</v>
      </c>
      <c r="I152" s="207" t="str">
        <f>ALINEACION_CONTROL_METAS!F171</f>
        <v>Programa</v>
      </c>
      <c r="J152" s="207" t="str">
        <f>ALINEACION_CONTROL_METAS!G171</f>
        <v>Programa Institucional implementado</v>
      </c>
      <c r="K152" s="207">
        <f>ALINEACION_CONTROL_METAS!H171</f>
        <v>0</v>
      </c>
      <c r="L152" s="207">
        <f>ALINEACION_CONTROL_METAS!K171</f>
        <v>1</v>
      </c>
      <c r="M152" s="207">
        <f>ALINEACION_CONTROL_METAS!N171</f>
        <v>1</v>
      </c>
      <c r="N152" s="207">
        <f>ALINEACION_CONTROL_METAS!Q171</f>
        <v>1</v>
      </c>
      <c r="O152" s="207">
        <f>ALINEACION_CONTROL_METAS!T171</f>
        <v>3</v>
      </c>
      <c r="P152" s="209">
        <v>0</v>
      </c>
      <c r="Q152" s="209">
        <v>0.25</v>
      </c>
      <c r="R152" s="209">
        <v>0.25</v>
      </c>
      <c r="S152" s="209">
        <v>0.25</v>
      </c>
    </row>
    <row r="153" spans="1:19" ht="33" customHeight="1">
      <c r="A153" s="497"/>
      <c r="B153" s="593"/>
      <c r="C153" s="497"/>
      <c r="D153" s="593"/>
      <c r="E153" s="497"/>
      <c r="F153" s="593"/>
      <c r="G153" s="497"/>
      <c r="H153" s="10" t="str">
        <f>ALINEACION_CONTROL_METAS!E172</f>
        <v>5. Formular y adoptar el programa de cultura ambiental institucional.</v>
      </c>
      <c r="I153" s="207" t="str">
        <f>ALINEACION_CONTROL_METAS!F172</f>
        <v>Programa</v>
      </c>
      <c r="J153" s="207" t="str">
        <f>ALINEACION_CONTROL_METAS!G172</f>
        <v>Programa Institucional Adoptado</v>
      </c>
      <c r="K153" s="207">
        <f>ALINEACION_CONTROL_METAS!H172</f>
        <v>1</v>
      </c>
      <c r="L153" s="207">
        <f>ALINEACION_CONTROL_METAS!K172</f>
        <v>0</v>
      </c>
      <c r="M153" s="207">
        <f>ALINEACION_CONTROL_METAS!N172</f>
        <v>0</v>
      </c>
      <c r="N153" s="207">
        <f>ALINEACION_CONTROL_METAS!Q172</f>
        <v>0</v>
      </c>
      <c r="O153" s="207">
        <f>ALINEACION_CONTROL_METAS!T172</f>
        <v>1</v>
      </c>
      <c r="P153" s="209">
        <v>0.25</v>
      </c>
      <c r="Q153" s="209">
        <v>0</v>
      </c>
      <c r="R153" s="209">
        <v>0</v>
      </c>
      <c r="S153" s="209">
        <v>0</v>
      </c>
    </row>
    <row r="154" spans="1:19" ht="39" customHeight="1">
      <c r="A154" s="497"/>
      <c r="B154" s="593"/>
      <c r="C154" s="497"/>
      <c r="D154" s="593"/>
      <c r="E154" s="497"/>
      <c r="F154" s="593"/>
      <c r="G154" s="497"/>
      <c r="H154" s="10" t="str">
        <f>ALINEACION_CONTROL_METAS!E173</f>
        <v>6. Implementar el programa de cultura ambiental institucional.</v>
      </c>
      <c r="I154" s="207" t="str">
        <f>ALINEACION_CONTROL_METAS!F173</f>
        <v>Programa</v>
      </c>
      <c r="J154" s="207" t="str">
        <f>ALINEACION_CONTROL_METAS!G173</f>
        <v>Programa Institucional implementado</v>
      </c>
      <c r="K154" s="207">
        <f>ALINEACION_CONTROL_METAS!H173</f>
        <v>0</v>
      </c>
      <c r="L154" s="207">
        <f>ALINEACION_CONTROL_METAS!K173</f>
        <v>1</v>
      </c>
      <c r="M154" s="207">
        <f>ALINEACION_CONTROL_METAS!N173</f>
        <v>1</v>
      </c>
      <c r="N154" s="207">
        <f>ALINEACION_CONTROL_METAS!Q173</f>
        <v>1</v>
      </c>
      <c r="O154" s="207">
        <f>ALINEACION_CONTROL_METAS!T173</f>
        <v>3</v>
      </c>
      <c r="P154" s="209">
        <v>0</v>
      </c>
      <c r="Q154" s="209">
        <v>0.25</v>
      </c>
      <c r="R154" s="209">
        <v>0.25</v>
      </c>
      <c r="S154" s="209">
        <v>0.25</v>
      </c>
    </row>
    <row r="155" spans="1:19">
      <c r="A155" s="11"/>
      <c r="B155" s="12"/>
      <c r="C155" s="12"/>
      <c r="D155" s="12"/>
      <c r="E155" s="12"/>
      <c r="F155" s="12"/>
      <c r="G155" s="12"/>
      <c r="H155" s="12"/>
      <c r="I155" s="12"/>
      <c r="J155" s="12"/>
      <c r="K155" s="12"/>
      <c r="L155" s="12"/>
      <c r="M155" s="12"/>
      <c r="N155" s="12"/>
      <c r="O155" s="12"/>
    </row>
    <row r="156" spans="1:19">
      <c r="A156" s="11"/>
      <c r="B156" s="12"/>
      <c r="C156" s="12"/>
      <c r="D156" s="12"/>
      <c r="E156" s="12"/>
      <c r="F156" s="12"/>
      <c r="G156" s="12"/>
      <c r="H156" s="12"/>
      <c r="I156" s="12"/>
      <c r="J156" s="12"/>
      <c r="K156" s="12"/>
      <c r="L156" s="12"/>
      <c r="M156" s="12"/>
      <c r="N156" s="12"/>
      <c r="O156" s="12"/>
    </row>
    <row r="157" spans="1:19">
      <c r="A157" s="11"/>
      <c r="B157" s="12"/>
      <c r="C157" s="12"/>
      <c r="D157" s="12"/>
      <c r="E157" s="12"/>
      <c r="F157" s="12"/>
      <c r="G157" s="12"/>
      <c r="H157" s="12"/>
      <c r="I157" s="12"/>
      <c r="J157" s="12"/>
      <c r="K157" s="12"/>
      <c r="L157" s="12"/>
      <c r="M157" s="12"/>
      <c r="N157" s="12"/>
      <c r="O157" s="12"/>
    </row>
    <row r="158" spans="1:19">
      <c r="A158" s="11"/>
      <c r="B158" s="12"/>
      <c r="C158" s="12"/>
      <c r="D158" s="12"/>
      <c r="E158" s="12"/>
      <c r="F158" s="12"/>
      <c r="G158" s="12"/>
      <c r="H158" s="12"/>
      <c r="I158" s="12"/>
      <c r="J158" s="12"/>
      <c r="K158" s="12"/>
      <c r="L158" s="12"/>
      <c r="M158" s="12"/>
      <c r="N158" s="12"/>
      <c r="O158" s="12"/>
    </row>
    <row r="159" spans="1:19">
      <c r="A159" s="11"/>
      <c r="B159" s="12"/>
      <c r="C159" s="12"/>
      <c r="D159" s="12"/>
      <c r="E159" s="12"/>
      <c r="F159" s="12"/>
      <c r="G159" s="12"/>
      <c r="H159" s="12"/>
      <c r="I159" s="12"/>
      <c r="J159" s="12"/>
      <c r="K159" s="12"/>
      <c r="L159" s="12"/>
      <c r="M159" s="12"/>
      <c r="N159" s="12"/>
      <c r="O159" s="12"/>
    </row>
    <row r="160" spans="1:19">
      <c r="A160" s="11"/>
      <c r="B160" s="12"/>
      <c r="C160" s="12"/>
      <c r="D160" s="12"/>
      <c r="E160" s="12"/>
      <c r="F160" s="12"/>
      <c r="G160" s="12"/>
      <c r="H160" s="12"/>
      <c r="I160" s="12"/>
      <c r="J160" s="12"/>
      <c r="K160" s="12"/>
      <c r="L160" s="12"/>
      <c r="M160" s="12"/>
      <c r="N160" s="12"/>
      <c r="O160" s="12"/>
    </row>
    <row r="161" spans="1:15">
      <c r="A161" s="11"/>
      <c r="B161" s="12"/>
      <c r="C161" s="12"/>
      <c r="D161" s="12"/>
      <c r="E161" s="12"/>
      <c r="F161" s="12"/>
      <c r="G161" s="12"/>
      <c r="H161" s="12"/>
      <c r="I161" s="12"/>
      <c r="J161" s="12"/>
      <c r="K161" s="12"/>
      <c r="L161" s="12"/>
      <c r="M161" s="12"/>
      <c r="N161" s="12"/>
      <c r="O161" s="12"/>
    </row>
    <row r="162" spans="1:15">
      <c r="A162" s="11"/>
      <c r="B162" s="12"/>
      <c r="C162" s="12"/>
      <c r="D162" s="12"/>
      <c r="E162" s="12"/>
      <c r="F162" s="12"/>
      <c r="G162" s="12"/>
      <c r="H162" s="12"/>
      <c r="I162" s="12"/>
      <c r="J162" s="12"/>
      <c r="K162" s="12"/>
      <c r="L162" s="12"/>
      <c r="M162" s="12"/>
      <c r="N162" s="12"/>
      <c r="O162" s="12"/>
    </row>
    <row r="163" spans="1:15">
      <c r="A163" s="11"/>
      <c r="B163" s="12"/>
      <c r="C163" s="12"/>
      <c r="D163" s="12"/>
      <c r="E163" s="12"/>
      <c r="F163" s="12"/>
      <c r="G163" s="12"/>
      <c r="H163" s="12"/>
      <c r="I163" s="12"/>
      <c r="J163" s="12"/>
      <c r="K163" s="12"/>
      <c r="L163" s="12"/>
      <c r="M163" s="12"/>
      <c r="N163" s="12"/>
      <c r="O163" s="12"/>
    </row>
    <row r="164" spans="1:15">
      <c r="A164" s="11"/>
      <c r="B164" s="12"/>
      <c r="C164" s="12"/>
      <c r="D164" s="12"/>
      <c r="E164" s="12"/>
      <c r="F164" s="12"/>
      <c r="G164" s="12"/>
      <c r="H164" s="12"/>
      <c r="I164" s="12"/>
      <c r="J164" s="12"/>
      <c r="K164" s="12"/>
      <c r="L164" s="12"/>
      <c r="M164" s="12"/>
      <c r="N164" s="12"/>
      <c r="O164" s="12"/>
    </row>
    <row r="165" spans="1:15">
      <c r="A165" s="11"/>
      <c r="B165" s="12"/>
      <c r="C165" s="12"/>
      <c r="D165" s="12"/>
      <c r="E165" s="12"/>
      <c r="F165" s="12"/>
      <c r="G165" s="12"/>
      <c r="H165" s="12"/>
      <c r="I165" s="12"/>
      <c r="J165" s="12"/>
      <c r="K165" s="12"/>
      <c r="L165" s="12"/>
      <c r="M165" s="12"/>
      <c r="N165" s="12"/>
      <c r="O165" s="12"/>
    </row>
    <row r="166" spans="1:15">
      <c r="A166" s="11"/>
      <c r="B166" s="12"/>
      <c r="C166" s="12"/>
      <c r="D166" s="12"/>
      <c r="E166" s="12"/>
      <c r="F166" s="12"/>
      <c r="G166" s="12"/>
      <c r="H166" s="12"/>
      <c r="I166" s="12"/>
      <c r="J166" s="12"/>
      <c r="K166" s="12"/>
      <c r="L166" s="12"/>
      <c r="M166" s="12"/>
      <c r="N166" s="12"/>
      <c r="O166" s="12"/>
    </row>
    <row r="167" spans="1:15">
      <c r="A167" s="11"/>
      <c r="B167" s="12"/>
      <c r="C167" s="12"/>
      <c r="D167" s="12"/>
      <c r="E167" s="12"/>
      <c r="F167" s="12"/>
      <c r="G167" s="12"/>
      <c r="H167" s="12"/>
      <c r="I167" s="12"/>
      <c r="J167" s="12"/>
      <c r="K167" s="12"/>
      <c r="L167" s="12"/>
      <c r="M167" s="12"/>
      <c r="N167" s="12"/>
      <c r="O167" s="12"/>
    </row>
    <row r="168" spans="1:15">
      <c r="A168" s="11"/>
      <c r="B168" s="12"/>
      <c r="C168" s="12"/>
      <c r="D168" s="12"/>
      <c r="E168" s="12"/>
      <c r="F168" s="12"/>
      <c r="G168" s="12"/>
      <c r="H168" s="12"/>
      <c r="I168" s="12"/>
      <c r="J168" s="12"/>
      <c r="K168" s="12"/>
      <c r="L168" s="12"/>
      <c r="M168" s="12"/>
      <c r="N168" s="12"/>
      <c r="O168" s="12"/>
    </row>
    <row r="169" spans="1:15">
      <c r="A169" s="11"/>
      <c r="B169" s="12"/>
      <c r="C169" s="12"/>
      <c r="D169" s="12"/>
      <c r="E169" s="12"/>
      <c r="F169" s="12"/>
      <c r="G169" s="12"/>
      <c r="H169" s="12"/>
      <c r="I169" s="12"/>
      <c r="J169" s="12"/>
      <c r="K169" s="12"/>
      <c r="L169" s="12"/>
      <c r="M169" s="12"/>
      <c r="N169" s="12"/>
      <c r="O169" s="12"/>
    </row>
    <row r="170" spans="1:15">
      <c r="A170" s="11"/>
      <c r="B170" s="12"/>
      <c r="C170" s="12"/>
      <c r="D170" s="12"/>
      <c r="E170" s="12"/>
      <c r="F170" s="12"/>
      <c r="G170" s="12"/>
      <c r="H170" s="12"/>
      <c r="I170" s="12"/>
      <c r="J170" s="12"/>
      <c r="K170" s="12"/>
      <c r="L170" s="12"/>
      <c r="M170" s="12"/>
      <c r="N170" s="12"/>
      <c r="O170" s="12"/>
    </row>
    <row r="171" spans="1:15">
      <c r="A171" s="11"/>
      <c r="B171" s="12"/>
      <c r="C171" s="12"/>
      <c r="D171" s="12"/>
      <c r="E171" s="12"/>
      <c r="F171" s="12"/>
      <c r="G171" s="12"/>
      <c r="H171" s="12"/>
      <c r="I171" s="12"/>
      <c r="J171" s="12"/>
      <c r="K171" s="12"/>
      <c r="L171" s="12"/>
      <c r="M171" s="12"/>
      <c r="N171" s="12"/>
      <c r="O171" s="12"/>
    </row>
    <row r="172" spans="1:15">
      <c r="A172" s="11"/>
      <c r="B172" s="12"/>
      <c r="C172" s="12"/>
      <c r="D172" s="12"/>
      <c r="E172" s="12"/>
      <c r="F172" s="12"/>
      <c r="G172" s="12"/>
      <c r="H172" s="12"/>
      <c r="I172" s="12"/>
      <c r="J172" s="12"/>
      <c r="K172" s="12"/>
      <c r="L172" s="12"/>
      <c r="M172" s="12"/>
      <c r="N172" s="12"/>
      <c r="O172" s="12"/>
    </row>
    <row r="173" spans="1:15">
      <c r="A173" s="11"/>
      <c r="B173" s="12"/>
      <c r="C173" s="12"/>
      <c r="D173" s="12"/>
      <c r="E173" s="12"/>
      <c r="F173" s="12"/>
      <c r="G173" s="12"/>
      <c r="H173" s="12"/>
      <c r="I173" s="12"/>
      <c r="J173" s="12"/>
      <c r="K173" s="12"/>
      <c r="L173" s="12"/>
      <c r="M173" s="12"/>
      <c r="N173" s="12"/>
      <c r="O173" s="12"/>
    </row>
    <row r="174" spans="1:15">
      <c r="A174" s="11"/>
      <c r="B174" s="12"/>
      <c r="C174" s="12"/>
      <c r="D174" s="12"/>
      <c r="E174" s="12"/>
      <c r="F174" s="12"/>
      <c r="G174" s="12"/>
      <c r="H174" s="12"/>
      <c r="I174" s="12"/>
      <c r="J174" s="12"/>
      <c r="K174" s="12"/>
      <c r="L174" s="12"/>
      <c r="M174" s="12"/>
      <c r="N174" s="12"/>
      <c r="O174" s="12"/>
    </row>
    <row r="175" spans="1:15">
      <c r="A175" s="11"/>
      <c r="B175" s="12"/>
      <c r="C175" s="12"/>
      <c r="D175" s="12"/>
      <c r="E175" s="12"/>
      <c r="F175" s="12"/>
      <c r="G175" s="12"/>
      <c r="H175" s="12"/>
      <c r="I175" s="12"/>
      <c r="J175" s="12"/>
      <c r="K175" s="12"/>
      <c r="L175" s="12"/>
      <c r="M175" s="12"/>
      <c r="N175" s="12"/>
      <c r="O175" s="12"/>
    </row>
    <row r="176" spans="1:15">
      <c r="A176" s="11"/>
      <c r="B176" s="12"/>
      <c r="C176" s="12"/>
      <c r="D176" s="12"/>
      <c r="E176" s="12"/>
      <c r="F176" s="12"/>
      <c r="G176" s="12"/>
      <c r="H176" s="12"/>
      <c r="I176" s="12"/>
      <c r="J176" s="12"/>
      <c r="K176" s="12"/>
      <c r="L176" s="12"/>
      <c r="M176" s="12"/>
      <c r="N176" s="12"/>
      <c r="O176" s="12"/>
    </row>
    <row r="177" spans="1:15">
      <c r="A177" s="11"/>
      <c r="B177" s="12"/>
      <c r="C177" s="12"/>
      <c r="D177" s="12"/>
      <c r="E177" s="12"/>
      <c r="F177" s="12"/>
      <c r="G177" s="12"/>
      <c r="H177" s="12"/>
      <c r="I177" s="12"/>
      <c r="J177" s="12"/>
      <c r="K177" s="12"/>
      <c r="L177" s="12"/>
      <c r="M177" s="12"/>
      <c r="N177" s="12"/>
      <c r="O177" s="12"/>
    </row>
    <row r="178" spans="1:15">
      <c r="A178" s="11"/>
      <c r="B178" s="12"/>
      <c r="C178" s="12"/>
      <c r="D178" s="12"/>
      <c r="E178" s="12"/>
      <c r="F178" s="12"/>
      <c r="G178" s="12"/>
      <c r="H178" s="12"/>
      <c r="I178" s="12"/>
      <c r="J178" s="12"/>
      <c r="K178" s="12"/>
      <c r="L178" s="12"/>
      <c r="M178" s="12"/>
      <c r="N178" s="12"/>
      <c r="O178" s="12"/>
    </row>
    <row r="179" spans="1:15">
      <c r="A179" s="11"/>
      <c r="B179" s="12"/>
      <c r="C179" s="12"/>
      <c r="D179" s="12"/>
      <c r="E179" s="12"/>
      <c r="F179" s="12"/>
      <c r="G179" s="12"/>
      <c r="H179" s="12"/>
      <c r="I179" s="12"/>
      <c r="J179" s="12"/>
      <c r="K179" s="12"/>
      <c r="L179" s="12"/>
      <c r="M179" s="12"/>
      <c r="N179" s="12"/>
      <c r="O179" s="12"/>
    </row>
    <row r="180" spans="1:15">
      <c r="A180" s="11"/>
      <c r="B180" s="12"/>
      <c r="C180" s="12"/>
      <c r="D180" s="12"/>
      <c r="E180" s="12"/>
      <c r="F180" s="12"/>
      <c r="G180" s="12"/>
      <c r="H180" s="12"/>
      <c r="I180" s="12"/>
      <c r="J180" s="12"/>
      <c r="K180" s="12"/>
      <c r="L180" s="12"/>
      <c r="M180" s="12"/>
      <c r="N180" s="12"/>
      <c r="O180" s="12"/>
    </row>
    <row r="181" spans="1:15">
      <c r="A181" s="11"/>
      <c r="B181" s="12"/>
      <c r="C181" s="12"/>
      <c r="D181" s="12"/>
      <c r="E181" s="12"/>
      <c r="F181" s="12"/>
      <c r="G181" s="12"/>
      <c r="H181" s="12"/>
      <c r="I181" s="12"/>
      <c r="J181" s="12"/>
      <c r="K181" s="12"/>
      <c r="L181" s="12"/>
      <c r="M181" s="12"/>
      <c r="N181" s="12"/>
      <c r="O181" s="12"/>
    </row>
    <row r="182" spans="1:15">
      <c r="A182" s="11"/>
      <c r="B182" s="12"/>
      <c r="C182" s="12"/>
      <c r="D182" s="12"/>
      <c r="E182" s="12"/>
      <c r="F182" s="12"/>
      <c r="G182" s="12"/>
      <c r="H182" s="12"/>
      <c r="I182" s="12"/>
      <c r="J182" s="12"/>
      <c r="K182" s="12"/>
      <c r="L182" s="12"/>
      <c r="M182" s="12"/>
      <c r="N182" s="12"/>
      <c r="O182" s="12"/>
    </row>
    <row r="183" spans="1:15">
      <c r="A183" s="11"/>
      <c r="B183" s="12"/>
      <c r="C183" s="12"/>
      <c r="D183" s="12"/>
      <c r="E183" s="12"/>
      <c r="F183" s="12"/>
      <c r="G183" s="12"/>
      <c r="H183" s="12"/>
      <c r="I183" s="12"/>
      <c r="J183" s="12"/>
      <c r="K183" s="12"/>
      <c r="L183" s="12"/>
      <c r="M183" s="12"/>
      <c r="N183" s="12"/>
      <c r="O183" s="12"/>
    </row>
    <row r="184" spans="1:15">
      <c r="A184" s="11"/>
      <c r="B184" s="12"/>
      <c r="C184" s="12"/>
      <c r="D184" s="12"/>
      <c r="E184" s="12"/>
      <c r="F184" s="12"/>
      <c r="G184" s="12"/>
      <c r="H184" s="12"/>
      <c r="I184" s="12"/>
      <c r="J184" s="12"/>
      <c r="K184" s="12"/>
      <c r="L184" s="12"/>
      <c r="M184" s="12"/>
      <c r="N184" s="12"/>
      <c r="O184" s="12"/>
    </row>
    <row r="185" spans="1:15">
      <c r="A185" s="11"/>
      <c r="B185" s="12"/>
      <c r="C185" s="12"/>
      <c r="D185" s="12"/>
      <c r="E185" s="12"/>
      <c r="F185" s="12"/>
      <c r="G185" s="12"/>
      <c r="H185" s="12"/>
      <c r="I185" s="12"/>
      <c r="J185" s="12"/>
      <c r="K185" s="12"/>
      <c r="L185" s="12"/>
      <c r="M185" s="12"/>
      <c r="N185" s="12"/>
      <c r="O185" s="12"/>
    </row>
    <row r="186" spans="1:15">
      <c r="A186" s="11"/>
      <c r="B186" s="12"/>
      <c r="C186" s="12"/>
      <c r="D186" s="12"/>
      <c r="E186" s="12"/>
      <c r="F186" s="12"/>
      <c r="G186" s="12"/>
      <c r="H186" s="12"/>
      <c r="I186" s="12"/>
      <c r="J186" s="12"/>
      <c r="K186" s="12"/>
      <c r="L186" s="12"/>
      <c r="M186" s="12"/>
      <c r="N186" s="12"/>
      <c r="O186" s="12"/>
    </row>
    <row r="187" spans="1:15">
      <c r="A187" s="11"/>
      <c r="B187" s="12"/>
      <c r="C187" s="12"/>
      <c r="D187" s="12"/>
      <c r="E187" s="12"/>
      <c r="F187" s="12"/>
      <c r="G187" s="12"/>
      <c r="H187" s="12"/>
      <c r="I187" s="12"/>
      <c r="J187" s="12"/>
      <c r="K187" s="12"/>
      <c r="L187" s="12"/>
      <c r="M187" s="12"/>
      <c r="N187" s="12"/>
      <c r="O187" s="12"/>
    </row>
    <row r="188" spans="1:15">
      <c r="A188" s="11"/>
      <c r="B188" s="12"/>
      <c r="C188" s="12"/>
      <c r="D188" s="12"/>
      <c r="E188" s="12"/>
      <c r="F188" s="12"/>
      <c r="G188" s="12"/>
      <c r="H188" s="12"/>
      <c r="I188" s="12"/>
      <c r="J188" s="12"/>
      <c r="K188" s="12"/>
      <c r="L188" s="12"/>
      <c r="M188" s="12"/>
      <c r="N188" s="12"/>
      <c r="O188" s="12"/>
    </row>
    <row r="189" spans="1:15">
      <c r="A189" s="11"/>
      <c r="B189" s="12"/>
      <c r="C189" s="12"/>
      <c r="D189" s="12"/>
      <c r="E189" s="12"/>
      <c r="F189" s="12"/>
      <c r="G189" s="12"/>
      <c r="H189" s="12"/>
      <c r="I189" s="12"/>
      <c r="J189" s="12"/>
      <c r="K189" s="12"/>
      <c r="L189" s="12"/>
      <c r="M189" s="12"/>
      <c r="N189" s="12"/>
      <c r="O189" s="12"/>
    </row>
    <row r="190" spans="1:15">
      <c r="A190" s="11"/>
      <c r="B190" s="12"/>
      <c r="C190" s="12"/>
      <c r="D190" s="12"/>
      <c r="E190" s="12"/>
      <c r="F190" s="12"/>
      <c r="G190" s="12"/>
      <c r="H190" s="12"/>
      <c r="I190" s="12"/>
      <c r="J190" s="12"/>
      <c r="K190" s="12"/>
      <c r="L190" s="12"/>
      <c r="M190" s="12"/>
      <c r="N190" s="12"/>
      <c r="O190" s="12"/>
    </row>
    <row r="191" spans="1:15">
      <c r="A191" s="11"/>
      <c r="B191" s="12"/>
      <c r="C191" s="12"/>
      <c r="D191" s="12"/>
      <c r="E191" s="12"/>
      <c r="F191" s="12"/>
      <c r="G191" s="12"/>
      <c r="H191" s="12"/>
      <c r="I191" s="12"/>
      <c r="J191" s="12"/>
      <c r="K191" s="12"/>
      <c r="L191" s="12"/>
      <c r="M191" s="12"/>
      <c r="N191" s="12"/>
      <c r="O191" s="12"/>
    </row>
    <row r="192" spans="1:15">
      <c r="A192" s="11"/>
      <c r="B192" s="12"/>
      <c r="C192" s="12"/>
      <c r="D192" s="12"/>
      <c r="E192" s="12"/>
      <c r="F192" s="12"/>
      <c r="G192" s="12"/>
      <c r="H192" s="12"/>
      <c r="I192" s="12"/>
      <c r="J192" s="12"/>
      <c r="K192" s="12"/>
      <c r="L192" s="12"/>
      <c r="M192" s="12"/>
      <c r="N192" s="12"/>
      <c r="O192" s="12"/>
    </row>
    <row r="193" spans="1:15">
      <c r="A193" s="11"/>
      <c r="B193" s="12"/>
      <c r="C193" s="12"/>
      <c r="D193" s="12"/>
      <c r="E193" s="12"/>
      <c r="F193" s="12"/>
      <c r="G193" s="12"/>
      <c r="H193" s="12"/>
      <c r="I193" s="12"/>
      <c r="J193" s="12"/>
      <c r="K193" s="12"/>
      <c r="L193" s="12"/>
      <c r="M193" s="12"/>
      <c r="N193" s="12"/>
      <c r="O193" s="12"/>
    </row>
    <row r="194" spans="1:15">
      <c r="A194" s="11"/>
      <c r="B194" s="12"/>
      <c r="C194" s="12"/>
      <c r="D194" s="12"/>
      <c r="E194" s="12"/>
      <c r="F194" s="12"/>
      <c r="G194" s="12"/>
      <c r="H194" s="12"/>
      <c r="I194" s="12"/>
      <c r="J194" s="12"/>
      <c r="K194" s="12"/>
      <c r="L194" s="12"/>
      <c r="M194" s="12"/>
      <c r="N194" s="12"/>
      <c r="O194" s="12"/>
    </row>
    <row r="195" spans="1:15">
      <c r="A195" s="11"/>
      <c r="B195" s="12"/>
      <c r="C195" s="12"/>
      <c r="D195" s="12"/>
      <c r="E195" s="12"/>
      <c r="F195" s="12"/>
      <c r="G195" s="12"/>
      <c r="H195" s="12"/>
      <c r="I195" s="12"/>
      <c r="J195" s="12"/>
      <c r="K195" s="12"/>
      <c r="L195" s="12"/>
      <c r="M195" s="12"/>
      <c r="N195" s="12"/>
      <c r="O195" s="12"/>
    </row>
    <row r="196" spans="1:15">
      <c r="A196" s="11"/>
      <c r="B196" s="12"/>
      <c r="C196" s="12"/>
      <c r="D196" s="12"/>
      <c r="E196" s="12"/>
      <c r="F196" s="12"/>
      <c r="G196" s="12"/>
      <c r="H196" s="12"/>
      <c r="I196" s="12"/>
      <c r="J196" s="12"/>
      <c r="K196" s="12"/>
      <c r="L196" s="12"/>
      <c r="M196" s="12"/>
      <c r="N196" s="12"/>
      <c r="O196" s="12"/>
    </row>
    <row r="197" spans="1:15">
      <c r="A197" s="11"/>
      <c r="B197" s="12"/>
      <c r="C197" s="12"/>
      <c r="D197" s="12"/>
      <c r="E197" s="12"/>
      <c r="F197" s="12"/>
      <c r="G197" s="12"/>
      <c r="H197" s="12"/>
      <c r="I197" s="12"/>
      <c r="J197" s="12"/>
      <c r="K197" s="12"/>
      <c r="L197" s="12"/>
      <c r="M197" s="12"/>
      <c r="N197" s="12"/>
      <c r="O197" s="12"/>
    </row>
    <row r="198" spans="1:15">
      <c r="A198" s="11"/>
      <c r="B198" s="12"/>
      <c r="C198" s="12"/>
      <c r="D198" s="12"/>
      <c r="E198" s="12"/>
      <c r="F198" s="12"/>
      <c r="G198" s="12"/>
      <c r="H198" s="12"/>
      <c r="I198" s="12"/>
      <c r="J198" s="12"/>
      <c r="K198" s="12"/>
      <c r="L198" s="12"/>
      <c r="M198" s="12"/>
      <c r="N198" s="12"/>
      <c r="O198" s="12"/>
    </row>
    <row r="199" spans="1:15">
      <c r="A199" s="11"/>
      <c r="B199" s="12"/>
      <c r="C199" s="12"/>
      <c r="D199" s="12"/>
      <c r="E199" s="12"/>
      <c r="F199" s="12"/>
      <c r="G199" s="12"/>
      <c r="H199" s="12"/>
      <c r="I199" s="12"/>
      <c r="J199" s="12"/>
      <c r="K199" s="12"/>
      <c r="L199" s="12"/>
      <c r="M199" s="12"/>
      <c r="N199" s="12"/>
      <c r="O199" s="12"/>
    </row>
    <row r="200" spans="1:15">
      <c r="A200" s="11"/>
      <c r="B200" s="12"/>
      <c r="C200" s="12"/>
      <c r="D200" s="12"/>
      <c r="E200" s="12"/>
      <c r="F200" s="12"/>
      <c r="G200" s="12"/>
      <c r="H200" s="12"/>
      <c r="I200" s="12"/>
      <c r="J200" s="12"/>
      <c r="K200" s="12"/>
      <c r="L200" s="12"/>
      <c r="M200" s="12"/>
      <c r="N200" s="12"/>
      <c r="O200" s="12"/>
    </row>
    <row r="201" spans="1:15">
      <c r="A201" s="11"/>
      <c r="B201" s="12"/>
      <c r="C201" s="12"/>
      <c r="D201" s="12"/>
      <c r="E201" s="12"/>
      <c r="F201" s="12"/>
      <c r="G201" s="12"/>
      <c r="H201" s="12"/>
      <c r="I201" s="12"/>
      <c r="J201" s="12"/>
      <c r="K201" s="12"/>
      <c r="L201" s="12"/>
      <c r="M201" s="12"/>
      <c r="N201" s="12"/>
      <c r="O201" s="12"/>
    </row>
    <row r="202" spans="1:15">
      <c r="A202" s="11"/>
      <c r="B202" s="12"/>
      <c r="C202" s="12"/>
      <c r="D202" s="12"/>
      <c r="E202" s="12"/>
      <c r="F202" s="12"/>
      <c r="G202" s="12"/>
      <c r="H202" s="12"/>
      <c r="I202" s="12"/>
      <c r="J202" s="12"/>
      <c r="K202" s="12"/>
      <c r="L202" s="12"/>
      <c r="M202" s="12"/>
      <c r="N202" s="12"/>
      <c r="O202" s="12"/>
    </row>
    <row r="203" spans="1:15">
      <c r="A203" s="11"/>
      <c r="B203" s="12"/>
      <c r="C203" s="12"/>
      <c r="D203" s="12"/>
      <c r="E203" s="12"/>
      <c r="F203" s="12"/>
      <c r="G203" s="12"/>
      <c r="H203" s="12"/>
      <c r="I203" s="12"/>
      <c r="J203" s="12"/>
      <c r="K203" s="12"/>
      <c r="L203" s="12"/>
      <c r="M203" s="12"/>
      <c r="N203" s="12"/>
      <c r="O203" s="12"/>
    </row>
    <row r="204" spans="1:15">
      <c r="A204" s="11"/>
      <c r="B204" s="12"/>
      <c r="C204" s="12"/>
      <c r="D204" s="12"/>
      <c r="E204" s="12"/>
      <c r="F204" s="12"/>
      <c r="G204" s="12"/>
      <c r="H204" s="12"/>
      <c r="I204" s="12"/>
      <c r="J204" s="12"/>
      <c r="K204" s="12"/>
      <c r="L204" s="12"/>
      <c r="M204" s="12"/>
      <c r="N204" s="12"/>
      <c r="O204" s="12"/>
    </row>
    <row r="205" spans="1:15">
      <c r="A205" s="11"/>
      <c r="B205" s="12"/>
      <c r="C205" s="12"/>
      <c r="D205" s="12"/>
      <c r="E205" s="12"/>
      <c r="F205" s="12"/>
      <c r="G205" s="12"/>
      <c r="H205" s="12"/>
      <c r="I205" s="12"/>
      <c r="J205" s="12"/>
      <c r="K205" s="12"/>
      <c r="L205" s="12"/>
      <c r="M205" s="12"/>
      <c r="N205" s="12"/>
      <c r="O205" s="12"/>
    </row>
    <row r="206" spans="1:15">
      <c r="A206" s="11"/>
      <c r="B206" s="12"/>
      <c r="C206" s="12"/>
      <c r="D206" s="12"/>
      <c r="E206" s="12"/>
      <c r="F206" s="12"/>
      <c r="G206" s="12"/>
      <c r="H206" s="12"/>
      <c r="I206" s="12"/>
      <c r="J206" s="12"/>
      <c r="K206" s="12"/>
      <c r="L206" s="12"/>
      <c r="M206" s="12"/>
      <c r="N206" s="12"/>
      <c r="O206" s="12"/>
    </row>
    <row r="207" spans="1:15">
      <c r="A207" s="11"/>
      <c r="B207" s="12"/>
      <c r="C207" s="12"/>
      <c r="D207" s="12"/>
      <c r="E207" s="12"/>
      <c r="F207" s="12"/>
      <c r="G207" s="12"/>
      <c r="H207" s="12"/>
      <c r="I207" s="12"/>
      <c r="J207" s="12"/>
      <c r="K207" s="12"/>
      <c r="L207" s="12"/>
      <c r="M207" s="12"/>
      <c r="N207" s="12"/>
      <c r="O207" s="12"/>
    </row>
    <row r="208" spans="1:15">
      <c r="A208" s="11"/>
      <c r="B208" s="12"/>
      <c r="C208" s="12"/>
      <c r="D208" s="12"/>
      <c r="E208" s="12"/>
      <c r="F208" s="12"/>
      <c r="G208" s="12"/>
      <c r="H208" s="12"/>
      <c r="I208" s="12"/>
      <c r="J208" s="12"/>
      <c r="K208" s="12"/>
      <c r="L208" s="12"/>
      <c r="M208" s="12"/>
      <c r="N208" s="12"/>
      <c r="O208" s="12"/>
    </row>
    <row r="209" spans="1:15">
      <c r="A209" s="11"/>
      <c r="B209" s="12"/>
      <c r="C209" s="12"/>
      <c r="D209" s="12"/>
      <c r="E209" s="12"/>
      <c r="F209" s="12"/>
      <c r="G209" s="12"/>
      <c r="H209" s="12"/>
      <c r="I209" s="12"/>
      <c r="J209" s="12"/>
      <c r="K209" s="12"/>
      <c r="L209" s="12"/>
      <c r="M209" s="12"/>
      <c r="N209" s="12"/>
      <c r="O209" s="12"/>
    </row>
    <row r="210" spans="1:15">
      <c r="A210" s="11"/>
      <c r="B210" s="12"/>
      <c r="C210" s="12"/>
      <c r="D210" s="12"/>
      <c r="E210" s="12"/>
      <c r="F210" s="12"/>
      <c r="G210" s="12"/>
      <c r="H210" s="12"/>
      <c r="I210" s="12"/>
      <c r="J210" s="12"/>
      <c r="K210" s="12"/>
      <c r="L210" s="12"/>
      <c r="M210" s="12"/>
      <c r="N210" s="12"/>
      <c r="O210" s="12"/>
    </row>
    <row r="211" spans="1:15">
      <c r="A211" s="11"/>
      <c r="B211" s="12"/>
      <c r="C211" s="12"/>
      <c r="D211" s="12"/>
      <c r="E211" s="12"/>
      <c r="F211" s="12"/>
      <c r="G211" s="12"/>
      <c r="H211" s="12"/>
      <c r="I211" s="12"/>
      <c r="J211" s="12"/>
      <c r="K211" s="12"/>
      <c r="L211" s="12"/>
      <c r="M211" s="12"/>
      <c r="N211" s="12"/>
      <c r="O211" s="12"/>
    </row>
    <row r="212" spans="1:15">
      <c r="A212" s="11"/>
      <c r="B212" s="12"/>
      <c r="C212" s="12"/>
      <c r="D212" s="12"/>
      <c r="E212" s="12"/>
      <c r="F212" s="12"/>
      <c r="G212" s="12"/>
      <c r="H212" s="12"/>
      <c r="I212" s="12"/>
      <c r="J212" s="12"/>
      <c r="K212" s="12"/>
      <c r="L212" s="12"/>
      <c r="M212" s="12"/>
      <c r="N212" s="12"/>
      <c r="O212" s="12"/>
    </row>
    <row r="213" spans="1:15">
      <c r="A213" s="11"/>
      <c r="B213" s="12"/>
      <c r="C213" s="12"/>
      <c r="D213" s="12"/>
      <c r="E213" s="12"/>
      <c r="F213" s="12"/>
      <c r="G213" s="12"/>
      <c r="H213" s="12"/>
      <c r="I213" s="12"/>
      <c r="J213" s="12"/>
      <c r="K213" s="12"/>
      <c r="L213" s="12"/>
      <c r="M213" s="12"/>
      <c r="N213" s="12"/>
      <c r="O213" s="12"/>
    </row>
    <row r="214" spans="1:15">
      <c r="A214" s="11"/>
      <c r="B214" s="12"/>
      <c r="C214" s="12"/>
      <c r="D214" s="12"/>
      <c r="E214" s="12"/>
      <c r="F214" s="12"/>
      <c r="G214" s="12"/>
      <c r="H214" s="12"/>
      <c r="I214" s="12"/>
      <c r="J214" s="12"/>
      <c r="K214" s="12"/>
      <c r="L214" s="12"/>
      <c r="M214" s="12"/>
      <c r="N214" s="12"/>
      <c r="O214" s="12"/>
    </row>
    <row r="215" spans="1:15">
      <c r="A215" s="11"/>
      <c r="B215" s="12"/>
      <c r="C215" s="12"/>
      <c r="D215" s="12"/>
      <c r="E215" s="12"/>
      <c r="F215" s="12"/>
      <c r="G215" s="12"/>
      <c r="H215" s="12"/>
      <c r="I215" s="12"/>
      <c r="J215" s="12"/>
      <c r="K215" s="12"/>
      <c r="L215" s="12"/>
      <c r="M215" s="12"/>
      <c r="N215" s="12"/>
      <c r="O215" s="12"/>
    </row>
    <row r="216" spans="1:15">
      <c r="A216" s="11"/>
      <c r="B216" s="12"/>
      <c r="C216" s="12"/>
      <c r="D216" s="12"/>
      <c r="E216" s="12"/>
      <c r="F216" s="12"/>
      <c r="G216" s="12"/>
      <c r="H216" s="12"/>
      <c r="I216" s="12"/>
      <c r="J216" s="12"/>
      <c r="K216" s="12"/>
      <c r="L216" s="12"/>
      <c r="M216" s="12"/>
      <c r="N216" s="12"/>
      <c r="O216" s="12"/>
    </row>
    <row r="217" spans="1:15">
      <c r="A217" s="11"/>
      <c r="B217" s="12"/>
      <c r="C217" s="12"/>
      <c r="D217" s="12"/>
      <c r="E217" s="12"/>
      <c r="F217" s="12"/>
      <c r="G217" s="12"/>
      <c r="H217" s="12"/>
      <c r="I217" s="12"/>
      <c r="J217" s="12"/>
      <c r="K217" s="12"/>
      <c r="L217" s="12"/>
      <c r="M217" s="12"/>
      <c r="N217" s="12"/>
      <c r="O217" s="12"/>
    </row>
    <row r="218" spans="1:15">
      <c r="A218" s="11"/>
      <c r="B218" s="12"/>
      <c r="C218" s="12"/>
      <c r="D218" s="12"/>
      <c r="E218" s="12"/>
      <c r="F218" s="12"/>
      <c r="G218" s="12"/>
      <c r="H218" s="12"/>
      <c r="I218" s="12"/>
      <c r="J218" s="12"/>
      <c r="K218" s="12"/>
      <c r="L218" s="12"/>
      <c r="M218" s="12"/>
      <c r="N218" s="12"/>
      <c r="O218" s="12"/>
    </row>
    <row r="219" spans="1:15">
      <c r="A219" s="11"/>
      <c r="B219" s="12"/>
      <c r="C219" s="12"/>
      <c r="D219" s="12"/>
      <c r="E219" s="12"/>
      <c r="F219" s="12"/>
      <c r="G219" s="12"/>
      <c r="H219" s="12"/>
      <c r="I219" s="12"/>
      <c r="J219" s="12"/>
      <c r="K219" s="12"/>
      <c r="L219" s="12"/>
      <c r="M219" s="12"/>
      <c r="N219" s="12"/>
      <c r="O219" s="12"/>
    </row>
    <row r="220" spans="1:15">
      <c r="A220" s="11"/>
      <c r="B220" s="12"/>
      <c r="C220" s="12"/>
      <c r="D220" s="12"/>
      <c r="E220" s="12"/>
      <c r="F220" s="12"/>
      <c r="G220" s="12"/>
      <c r="H220" s="12"/>
      <c r="I220" s="12"/>
      <c r="J220" s="12"/>
      <c r="K220" s="12"/>
      <c r="L220" s="12"/>
      <c r="M220" s="12"/>
      <c r="N220" s="12"/>
      <c r="O220" s="12"/>
    </row>
    <row r="221" spans="1:15">
      <c r="A221" s="11"/>
      <c r="B221" s="12"/>
      <c r="C221" s="12"/>
      <c r="D221" s="12"/>
      <c r="E221" s="12"/>
      <c r="F221" s="12"/>
      <c r="G221" s="12"/>
      <c r="H221" s="12"/>
      <c r="I221" s="12"/>
      <c r="J221" s="12"/>
      <c r="K221" s="12"/>
      <c r="L221" s="12"/>
      <c r="M221" s="12"/>
      <c r="N221" s="12"/>
      <c r="O221" s="12"/>
    </row>
    <row r="222" spans="1:15">
      <c r="A222" s="11"/>
      <c r="B222" s="12"/>
      <c r="C222" s="12"/>
      <c r="D222" s="12"/>
      <c r="E222" s="12"/>
      <c r="F222" s="12"/>
      <c r="G222" s="12"/>
      <c r="H222" s="12"/>
      <c r="I222" s="12"/>
      <c r="J222" s="12"/>
      <c r="K222" s="12"/>
      <c r="L222" s="12"/>
      <c r="M222" s="12"/>
      <c r="N222" s="12"/>
      <c r="O222" s="12"/>
    </row>
    <row r="223" spans="1:15">
      <c r="A223" s="11"/>
      <c r="B223" s="12"/>
      <c r="C223" s="12"/>
      <c r="D223" s="12"/>
      <c r="E223" s="12"/>
      <c r="F223" s="12"/>
      <c r="G223" s="12"/>
      <c r="H223" s="12"/>
      <c r="I223" s="12"/>
      <c r="J223" s="12"/>
      <c r="K223" s="12"/>
      <c r="L223" s="12"/>
      <c r="M223" s="12"/>
      <c r="N223" s="12"/>
      <c r="O223" s="12"/>
    </row>
    <row r="224" spans="1:15">
      <c r="A224" s="11"/>
      <c r="B224" s="12"/>
      <c r="C224" s="12"/>
      <c r="D224" s="12"/>
      <c r="E224" s="12"/>
      <c r="F224" s="12"/>
      <c r="G224" s="12"/>
      <c r="H224" s="12"/>
      <c r="I224" s="12"/>
      <c r="J224" s="12"/>
      <c r="K224" s="12"/>
      <c r="L224" s="12"/>
      <c r="M224" s="12"/>
      <c r="N224" s="12"/>
      <c r="O224" s="12"/>
    </row>
    <row r="225" spans="1:15">
      <c r="A225" s="11"/>
      <c r="B225" s="12"/>
      <c r="C225" s="12"/>
      <c r="D225" s="12"/>
      <c r="E225" s="12"/>
      <c r="F225" s="12"/>
      <c r="G225" s="12"/>
      <c r="H225" s="12"/>
      <c r="I225" s="12"/>
      <c r="J225" s="12"/>
      <c r="K225" s="12"/>
      <c r="L225" s="12"/>
      <c r="M225" s="12"/>
      <c r="N225" s="12"/>
      <c r="O225" s="12"/>
    </row>
    <row r="226" spans="1:15">
      <c r="A226" s="11"/>
      <c r="B226" s="12"/>
      <c r="C226" s="12"/>
      <c r="D226" s="12"/>
      <c r="E226" s="12"/>
      <c r="F226" s="12"/>
      <c r="G226" s="12"/>
      <c r="H226" s="12"/>
      <c r="I226" s="12"/>
      <c r="J226" s="12"/>
      <c r="K226" s="12"/>
      <c r="L226" s="12"/>
      <c r="M226" s="12"/>
      <c r="N226" s="12"/>
      <c r="O226" s="12"/>
    </row>
    <row r="227" spans="1:15">
      <c r="A227" s="11"/>
      <c r="B227" s="12"/>
      <c r="C227" s="12"/>
      <c r="D227" s="12"/>
      <c r="E227" s="12"/>
      <c r="F227" s="12"/>
      <c r="G227" s="12"/>
      <c r="H227" s="12"/>
      <c r="I227" s="12"/>
      <c r="J227" s="12"/>
      <c r="K227" s="12"/>
      <c r="L227" s="12"/>
      <c r="M227" s="12"/>
      <c r="N227" s="12"/>
      <c r="O227" s="12"/>
    </row>
    <row r="228" spans="1:15">
      <c r="A228" s="11"/>
      <c r="B228" s="12"/>
      <c r="C228" s="12"/>
      <c r="D228" s="12"/>
      <c r="E228" s="12"/>
      <c r="F228" s="12"/>
      <c r="G228" s="12"/>
      <c r="H228" s="12"/>
      <c r="I228" s="12"/>
      <c r="J228" s="12"/>
      <c r="K228" s="12"/>
      <c r="L228" s="12"/>
      <c r="M228" s="12"/>
      <c r="N228" s="12"/>
      <c r="O228" s="12"/>
    </row>
    <row r="229" spans="1:15">
      <c r="A229" s="11"/>
      <c r="B229" s="12"/>
      <c r="C229" s="12"/>
      <c r="D229" s="12"/>
      <c r="E229" s="12"/>
      <c r="F229" s="12"/>
      <c r="G229" s="12"/>
      <c r="H229" s="12"/>
      <c r="I229" s="12"/>
      <c r="J229" s="12"/>
      <c r="K229" s="12"/>
      <c r="L229" s="12"/>
      <c r="M229" s="12"/>
      <c r="N229" s="12"/>
      <c r="O229" s="12"/>
    </row>
    <row r="230" spans="1:15">
      <c r="A230" s="11"/>
      <c r="B230" s="12"/>
      <c r="C230" s="12"/>
      <c r="D230" s="12"/>
      <c r="E230" s="12"/>
      <c r="F230" s="12"/>
      <c r="G230" s="12"/>
      <c r="H230" s="12"/>
      <c r="I230" s="12"/>
      <c r="J230" s="12"/>
      <c r="K230" s="12"/>
      <c r="L230" s="12"/>
      <c r="M230" s="12"/>
      <c r="N230" s="12"/>
      <c r="O230" s="12"/>
    </row>
    <row r="231" spans="1:15">
      <c r="A231" s="11"/>
      <c r="B231" s="12"/>
      <c r="C231" s="12"/>
      <c r="D231" s="12"/>
      <c r="E231" s="12"/>
      <c r="F231" s="12"/>
      <c r="G231" s="12"/>
      <c r="H231" s="12"/>
      <c r="I231" s="12"/>
      <c r="J231" s="12"/>
      <c r="K231" s="12"/>
      <c r="L231" s="12"/>
      <c r="M231" s="12"/>
      <c r="N231" s="12"/>
      <c r="O231" s="12"/>
    </row>
    <row r="232" spans="1:15">
      <c r="A232" s="11"/>
      <c r="B232" s="12"/>
      <c r="C232" s="12"/>
      <c r="D232" s="12"/>
      <c r="E232" s="12"/>
      <c r="F232" s="12"/>
      <c r="G232" s="12"/>
      <c r="H232" s="12"/>
      <c r="I232" s="12"/>
      <c r="J232" s="12"/>
      <c r="K232" s="12"/>
      <c r="L232" s="12"/>
      <c r="M232" s="12"/>
      <c r="N232" s="12"/>
      <c r="O232" s="12"/>
    </row>
    <row r="233" spans="1:15">
      <c r="A233" s="11"/>
      <c r="B233" s="12"/>
      <c r="C233" s="12"/>
      <c r="D233" s="12"/>
      <c r="E233" s="12"/>
      <c r="F233" s="12"/>
      <c r="G233" s="12"/>
      <c r="H233" s="12"/>
      <c r="I233" s="12"/>
      <c r="J233" s="12"/>
      <c r="K233" s="12"/>
      <c r="L233" s="12"/>
      <c r="M233" s="12"/>
      <c r="N233" s="12"/>
      <c r="O233" s="12"/>
    </row>
    <row r="234" spans="1:15">
      <c r="A234" s="11"/>
      <c r="B234" s="12"/>
      <c r="C234" s="12"/>
      <c r="D234" s="12"/>
      <c r="E234" s="12"/>
      <c r="F234" s="12"/>
      <c r="G234" s="12"/>
      <c r="H234" s="12"/>
      <c r="I234" s="12"/>
      <c r="J234" s="12"/>
      <c r="K234" s="12"/>
      <c r="L234" s="12"/>
      <c r="M234" s="12"/>
      <c r="N234" s="12"/>
      <c r="O234" s="12"/>
    </row>
    <row r="235" spans="1:15">
      <c r="A235" s="11"/>
      <c r="B235" s="12"/>
      <c r="C235" s="12"/>
      <c r="D235" s="12"/>
      <c r="E235" s="12"/>
      <c r="F235" s="12"/>
      <c r="G235" s="12"/>
      <c r="H235" s="12"/>
      <c r="I235" s="12"/>
      <c r="J235" s="12"/>
      <c r="K235" s="12"/>
      <c r="L235" s="12"/>
      <c r="M235" s="12"/>
      <c r="N235" s="12"/>
      <c r="O235" s="12"/>
    </row>
    <row r="236" spans="1:15">
      <c r="A236" s="11"/>
      <c r="B236" s="12"/>
      <c r="C236" s="12"/>
      <c r="D236" s="12"/>
      <c r="E236" s="12"/>
      <c r="F236" s="12"/>
      <c r="G236" s="12"/>
      <c r="H236" s="12"/>
      <c r="I236" s="12"/>
      <c r="J236" s="12"/>
      <c r="K236" s="12"/>
      <c r="L236" s="12"/>
      <c r="M236" s="12"/>
      <c r="N236" s="12"/>
      <c r="O236" s="12"/>
    </row>
    <row r="237" spans="1:15">
      <c r="A237" s="11"/>
      <c r="B237" s="12"/>
      <c r="C237" s="12"/>
      <c r="D237" s="12"/>
      <c r="E237" s="12"/>
      <c r="F237" s="12"/>
      <c r="G237" s="12"/>
      <c r="H237" s="12"/>
      <c r="I237" s="12"/>
      <c r="J237" s="12"/>
      <c r="K237" s="12"/>
      <c r="L237" s="12"/>
      <c r="M237" s="12"/>
      <c r="N237" s="12"/>
      <c r="O237" s="12"/>
    </row>
    <row r="238" spans="1:15">
      <c r="A238" s="11"/>
      <c r="B238" s="12"/>
      <c r="C238" s="12"/>
      <c r="D238" s="12"/>
      <c r="E238" s="12"/>
      <c r="F238" s="12"/>
      <c r="G238" s="12"/>
      <c r="H238" s="12"/>
      <c r="I238" s="12"/>
      <c r="J238" s="12"/>
      <c r="K238" s="12"/>
      <c r="L238" s="12"/>
      <c r="M238" s="12"/>
      <c r="N238" s="12"/>
      <c r="O238" s="12"/>
    </row>
    <row r="239" spans="1:15">
      <c r="A239" s="11"/>
      <c r="B239" s="12"/>
      <c r="C239" s="12"/>
      <c r="D239" s="12"/>
      <c r="E239" s="12"/>
      <c r="F239" s="12"/>
      <c r="G239" s="12"/>
      <c r="H239" s="12"/>
      <c r="I239" s="12"/>
      <c r="J239" s="12"/>
      <c r="K239" s="12"/>
      <c r="L239" s="12"/>
      <c r="M239" s="12"/>
      <c r="N239" s="12"/>
      <c r="O239" s="12"/>
    </row>
    <row r="240" spans="1:15">
      <c r="A240" s="11"/>
      <c r="B240" s="12"/>
      <c r="C240" s="12"/>
      <c r="D240" s="12"/>
      <c r="E240" s="12"/>
      <c r="F240" s="12"/>
      <c r="G240" s="12"/>
      <c r="H240" s="12"/>
      <c r="I240" s="12"/>
      <c r="J240" s="12"/>
      <c r="K240" s="12"/>
      <c r="L240" s="12"/>
      <c r="M240" s="12"/>
      <c r="N240" s="12"/>
      <c r="O240" s="12"/>
    </row>
    <row r="241" spans="1:15">
      <c r="A241" s="11"/>
      <c r="B241" s="12"/>
      <c r="C241" s="12"/>
      <c r="D241" s="12"/>
      <c r="E241" s="12"/>
      <c r="F241" s="12"/>
      <c r="G241" s="12"/>
      <c r="H241" s="12"/>
      <c r="I241" s="12"/>
      <c r="J241" s="12"/>
      <c r="K241" s="12"/>
      <c r="L241" s="12"/>
      <c r="M241" s="12"/>
      <c r="N241" s="12"/>
      <c r="O241" s="12"/>
    </row>
    <row r="242" spans="1:15">
      <c r="A242" s="11"/>
      <c r="B242" s="12"/>
      <c r="C242" s="12"/>
      <c r="D242" s="12"/>
      <c r="E242" s="12"/>
      <c r="F242" s="12"/>
      <c r="G242" s="12"/>
      <c r="H242" s="12"/>
      <c r="I242" s="12"/>
      <c r="J242" s="12"/>
      <c r="K242" s="12"/>
      <c r="L242" s="12"/>
      <c r="M242" s="12"/>
      <c r="N242" s="12"/>
      <c r="O242" s="12"/>
    </row>
    <row r="243" spans="1:15">
      <c r="A243" s="11"/>
      <c r="B243" s="12"/>
      <c r="C243" s="12"/>
      <c r="D243" s="12"/>
      <c r="E243" s="12"/>
      <c r="F243" s="12"/>
      <c r="G243" s="12"/>
      <c r="H243" s="12"/>
      <c r="I243" s="12"/>
      <c r="J243" s="12"/>
      <c r="K243" s="12"/>
      <c r="L243" s="12"/>
      <c r="M243" s="12"/>
      <c r="N243" s="12"/>
      <c r="O243" s="12"/>
    </row>
    <row r="244" spans="1:15">
      <c r="A244" s="11"/>
      <c r="B244" s="12"/>
      <c r="C244" s="12"/>
      <c r="D244" s="12"/>
      <c r="E244" s="12"/>
      <c r="F244" s="12"/>
      <c r="G244" s="12"/>
      <c r="H244" s="12"/>
      <c r="I244" s="12"/>
      <c r="J244" s="12"/>
      <c r="K244" s="12"/>
      <c r="L244" s="12"/>
      <c r="M244" s="12"/>
      <c r="N244" s="12"/>
      <c r="O244" s="12"/>
    </row>
    <row r="245" spans="1:15">
      <c r="A245" s="11"/>
      <c r="B245" s="12"/>
      <c r="C245" s="12"/>
      <c r="D245" s="12"/>
      <c r="E245" s="12"/>
      <c r="F245" s="12"/>
      <c r="G245" s="12"/>
      <c r="H245" s="12"/>
      <c r="I245" s="12"/>
      <c r="J245" s="12"/>
      <c r="K245" s="12"/>
      <c r="L245" s="12"/>
      <c r="M245" s="12"/>
      <c r="N245" s="12"/>
      <c r="O245" s="12"/>
    </row>
    <row r="246" spans="1:15">
      <c r="A246" s="11"/>
      <c r="B246" s="12"/>
      <c r="C246" s="12"/>
      <c r="D246" s="12"/>
      <c r="E246" s="12"/>
      <c r="F246" s="12"/>
      <c r="G246" s="12"/>
      <c r="H246" s="12"/>
      <c r="I246" s="12"/>
      <c r="J246" s="12"/>
      <c r="K246" s="12"/>
      <c r="L246" s="12"/>
      <c r="M246" s="12"/>
      <c r="N246" s="12"/>
      <c r="O246" s="12"/>
    </row>
    <row r="247" spans="1:15">
      <c r="A247" s="11"/>
      <c r="B247" s="12"/>
      <c r="C247" s="12"/>
      <c r="D247" s="12"/>
      <c r="E247" s="12"/>
      <c r="F247" s="12"/>
      <c r="G247" s="12"/>
      <c r="H247" s="12"/>
      <c r="I247" s="12"/>
      <c r="J247" s="12"/>
      <c r="K247" s="12"/>
      <c r="L247" s="12"/>
      <c r="M247" s="12"/>
      <c r="N247" s="12"/>
      <c r="O247" s="12"/>
    </row>
    <row r="248" spans="1:15">
      <c r="A248" s="11"/>
      <c r="B248" s="12"/>
      <c r="C248" s="12"/>
      <c r="D248" s="12"/>
      <c r="E248" s="12"/>
      <c r="F248" s="12"/>
      <c r="G248" s="12"/>
      <c r="H248" s="12"/>
      <c r="I248" s="12"/>
      <c r="J248" s="12"/>
      <c r="K248" s="12"/>
      <c r="L248" s="12"/>
      <c r="M248" s="12"/>
      <c r="N248" s="12"/>
      <c r="O248" s="12"/>
    </row>
    <row r="249" spans="1:15">
      <c r="A249" s="11"/>
      <c r="B249" s="12"/>
      <c r="C249" s="12"/>
      <c r="D249" s="12"/>
      <c r="E249" s="12"/>
      <c r="F249" s="12"/>
      <c r="G249" s="12"/>
      <c r="H249" s="12"/>
      <c r="I249" s="12"/>
      <c r="J249" s="12"/>
      <c r="K249" s="12"/>
      <c r="L249" s="12"/>
      <c r="M249" s="12"/>
      <c r="N249" s="12"/>
      <c r="O249" s="12"/>
    </row>
    <row r="250" spans="1:15">
      <c r="A250" s="11"/>
      <c r="B250" s="12"/>
      <c r="C250" s="12"/>
      <c r="D250" s="12"/>
      <c r="E250" s="12"/>
      <c r="F250" s="12"/>
      <c r="G250" s="12"/>
      <c r="H250" s="12"/>
      <c r="I250" s="12"/>
      <c r="J250" s="12"/>
      <c r="K250" s="12"/>
      <c r="L250" s="12"/>
      <c r="M250" s="12"/>
      <c r="N250" s="12"/>
      <c r="O250" s="12"/>
    </row>
    <row r="251" spans="1:15">
      <c r="A251" s="11"/>
      <c r="B251" s="12"/>
      <c r="C251" s="12"/>
      <c r="D251" s="12"/>
      <c r="E251" s="12"/>
      <c r="F251" s="12"/>
      <c r="G251" s="12"/>
      <c r="H251" s="12"/>
      <c r="I251" s="12"/>
      <c r="J251" s="12"/>
      <c r="K251" s="12"/>
      <c r="L251" s="12"/>
      <c r="M251" s="12"/>
      <c r="N251" s="12"/>
      <c r="O251" s="12"/>
    </row>
    <row r="252" spans="1:15">
      <c r="A252" s="11"/>
      <c r="B252" s="12"/>
      <c r="C252" s="12"/>
      <c r="D252" s="12"/>
      <c r="E252" s="12"/>
      <c r="F252" s="12"/>
      <c r="G252" s="12"/>
      <c r="H252" s="12"/>
      <c r="I252" s="12"/>
      <c r="J252" s="12"/>
      <c r="K252" s="12"/>
      <c r="L252" s="12"/>
      <c r="M252" s="12"/>
      <c r="N252" s="12"/>
      <c r="O252" s="12"/>
    </row>
    <row r="253" spans="1:15">
      <c r="A253" s="11"/>
      <c r="B253" s="12"/>
      <c r="C253" s="12"/>
      <c r="D253" s="12"/>
      <c r="E253" s="12"/>
      <c r="F253" s="12"/>
      <c r="G253" s="12"/>
      <c r="H253" s="12"/>
      <c r="I253" s="12"/>
      <c r="J253" s="12"/>
      <c r="K253" s="12"/>
      <c r="L253" s="12"/>
      <c r="M253" s="12"/>
      <c r="N253" s="12"/>
      <c r="O253" s="12"/>
    </row>
    <row r="254" spans="1:15">
      <c r="A254" s="11"/>
      <c r="B254" s="12"/>
      <c r="C254" s="12"/>
      <c r="D254" s="12"/>
      <c r="E254" s="12"/>
      <c r="F254" s="12"/>
      <c r="G254" s="12"/>
      <c r="H254" s="12"/>
      <c r="I254" s="12"/>
      <c r="J254" s="12"/>
      <c r="K254" s="12"/>
      <c r="L254" s="12"/>
      <c r="M254" s="12"/>
      <c r="N254" s="12"/>
      <c r="O254" s="12"/>
    </row>
    <row r="255" spans="1:15">
      <c r="A255" s="11"/>
      <c r="B255" s="12"/>
      <c r="C255" s="12"/>
      <c r="D255" s="12"/>
      <c r="E255" s="12"/>
      <c r="F255" s="12"/>
      <c r="G255" s="12"/>
      <c r="H255" s="12"/>
      <c r="I255" s="12"/>
      <c r="J255" s="12"/>
      <c r="K255" s="12"/>
      <c r="L255" s="12"/>
      <c r="M255" s="12"/>
      <c r="N255" s="12"/>
      <c r="O255" s="12"/>
    </row>
    <row r="256" spans="1:15">
      <c r="A256" s="11"/>
      <c r="B256" s="12"/>
      <c r="C256" s="12"/>
      <c r="D256" s="12"/>
      <c r="E256" s="12"/>
      <c r="F256" s="12"/>
      <c r="G256" s="12"/>
      <c r="H256" s="12"/>
      <c r="I256" s="12"/>
      <c r="J256" s="12"/>
      <c r="K256" s="12"/>
      <c r="L256" s="12"/>
      <c r="M256" s="12"/>
      <c r="N256" s="12"/>
      <c r="O256" s="12"/>
    </row>
    <row r="257" spans="1:15">
      <c r="A257" s="11"/>
      <c r="B257" s="12"/>
      <c r="C257" s="12"/>
      <c r="D257" s="12"/>
      <c r="E257" s="12"/>
      <c r="F257" s="12"/>
      <c r="G257" s="12"/>
      <c r="H257" s="12"/>
      <c r="I257" s="12"/>
      <c r="J257" s="12"/>
      <c r="K257" s="12"/>
      <c r="L257" s="12"/>
      <c r="M257" s="12"/>
      <c r="N257" s="12"/>
      <c r="O257" s="12"/>
    </row>
    <row r="258" spans="1:15">
      <c r="A258" s="11"/>
      <c r="B258" s="12"/>
      <c r="C258" s="12"/>
      <c r="D258" s="12"/>
      <c r="E258" s="12"/>
      <c r="F258" s="12"/>
      <c r="G258" s="12"/>
      <c r="H258" s="12"/>
      <c r="I258" s="12"/>
      <c r="J258" s="12"/>
      <c r="K258" s="12"/>
      <c r="L258" s="12"/>
      <c r="M258" s="12"/>
      <c r="N258" s="12"/>
      <c r="O258" s="12"/>
    </row>
    <row r="259" spans="1:15">
      <c r="A259" s="11"/>
      <c r="B259" s="12"/>
      <c r="C259" s="12"/>
      <c r="D259" s="12"/>
      <c r="E259" s="12"/>
      <c r="F259" s="12"/>
      <c r="G259" s="12"/>
      <c r="H259" s="12"/>
      <c r="I259" s="12"/>
      <c r="J259" s="12"/>
      <c r="K259" s="12"/>
      <c r="L259" s="12"/>
      <c r="M259" s="12"/>
      <c r="N259" s="12"/>
      <c r="O259" s="12"/>
    </row>
    <row r="260" spans="1:15">
      <c r="A260" s="11"/>
      <c r="B260" s="12"/>
      <c r="C260" s="12"/>
      <c r="D260" s="12"/>
      <c r="E260" s="12"/>
      <c r="F260" s="12"/>
      <c r="G260" s="12"/>
      <c r="H260" s="12"/>
      <c r="I260" s="12"/>
      <c r="J260" s="12"/>
      <c r="K260" s="12"/>
      <c r="L260" s="12"/>
      <c r="M260" s="12"/>
      <c r="N260" s="12"/>
      <c r="O260" s="12"/>
    </row>
    <row r="261" spans="1:15">
      <c r="A261" s="11"/>
      <c r="B261" s="12"/>
      <c r="C261" s="12"/>
      <c r="D261" s="12"/>
      <c r="E261" s="12"/>
      <c r="F261" s="12"/>
      <c r="G261" s="12"/>
      <c r="H261" s="12"/>
      <c r="I261" s="12"/>
      <c r="J261" s="12"/>
      <c r="K261" s="12"/>
      <c r="L261" s="12"/>
      <c r="M261" s="12"/>
      <c r="N261" s="12"/>
      <c r="O261" s="12"/>
    </row>
    <row r="262" spans="1:15">
      <c r="A262" s="11"/>
      <c r="B262" s="12"/>
      <c r="C262" s="12"/>
      <c r="D262" s="12"/>
      <c r="E262" s="12"/>
      <c r="F262" s="12"/>
      <c r="G262" s="12"/>
      <c r="H262" s="12"/>
      <c r="I262" s="12"/>
      <c r="J262" s="12"/>
      <c r="K262" s="12"/>
      <c r="L262" s="12"/>
      <c r="M262" s="12"/>
      <c r="N262" s="12"/>
      <c r="O262" s="12"/>
    </row>
    <row r="263" spans="1:15">
      <c r="A263" s="11"/>
      <c r="B263" s="12"/>
      <c r="C263" s="12"/>
      <c r="D263" s="12"/>
      <c r="E263" s="12"/>
      <c r="F263" s="12"/>
      <c r="G263" s="12"/>
      <c r="H263" s="12"/>
      <c r="I263" s="12"/>
      <c r="J263" s="12"/>
      <c r="K263" s="12"/>
      <c r="L263" s="12"/>
      <c r="M263" s="12"/>
      <c r="N263" s="12"/>
      <c r="O263" s="12"/>
    </row>
    <row r="264" spans="1:15">
      <c r="A264" s="11"/>
      <c r="B264" s="12"/>
      <c r="C264" s="12"/>
      <c r="D264" s="12"/>
      <c r="E264" s="12"/>
      <c r="F264" s="12"/>
      <c r="G264" s="12"/>
      <c r="H264" s="12"/>
      <c r="I264" s="12"/>
      <c r="J264" s="12"/>
      <c r="K264" s="12"/>
      <c r="L264" s="12"/>
      <c r="M264" s="12"/>
      <c r="N264" s="12"/>
      <c r="O264" s="12"/>
    </row>
    <row r="265" spans="1:15">
      <c r="A265" s="11"/>
      <c r="B265" s="12"/>
      <c r="C265" s="12"/>
      <c r="D265" s="12"/>
      <c r="E265" s="12"/>
      <c r="F265" s="12"/>
      <c r="G265" s="12"/>
      <c r="H265" s="12"/>
      <c r="I265" s="12"/>
      <c r="J265" s="12"/>
      <c r="K265" s="12"/>
      <c r="L265" s="12"/>
      <c r="M265" s="12"/>
      <c r="N265" s="12"/>
      <c r="O265" s="12"/>
    </row>
    <row r="266" spans="1:15">
      <c r="A266" s="11"/>
      <c r="B266" s="12"/>
      <c r="C266" s="12"/>
      <c r="D266" s="12"/>
      <c r="E266" s="12"/>
      <c r="F266" s="12"/>
      <c r="G266" s="12"/>
      <c r="H266" s="12"/>
      <c r="I266" s="12"/>
      <c r="J266" s="12"/>
      <c r="K266" s="12"/>
      <c r="L266" s="12"/>
      <c r="M266" s="12"/>
      <c r="N266" s="12"/>
      <c r="O266" s="12"/>
    </row>
    <row r="267" spans="1:15">
      <c r="A267" s="11"/>
      <c r="B267" s="12"/>
      <c r="C267" s="12"/>
      <c r="D267" s="12"/>
      <c r="E267" s="12"/>
      <c r="F267" s="12"/>
      <c r="G267" s="12"/>
      <c r="H267" s="12"/>
      <c r="I267" s="12"/>
      <c r="J267" s="12"/>
      <c r="K267" s="12"/>
      <c r="L267" s="12"/>
      <c r="M267" s="12"/>
      <c r="N267" s="12"/>
      <c r="O267" s="12"/>
    </row>
    <row r="268" spans="1:15">
      <c r="A268" s="11"/>
      <c r="B268" s="12"/>
      <c r="C268" s="12"/>
      <c r="D268" s="12"/>
      <c r="E268" s="12"/>
      <c r="F268" s="12"/>
      <c r="G268" s="12"/>
      <c r="H268" s="12"/>
      <c r="I268" s="12"/>
      <c r="J268" s="12"/>
      <c r="K268" s="12"/>
      <c r="L268" s="12"/>
      <c r="M268" s="12"/>
      <c r="N268" s="12"/>
      <c r="O268" s="12"/>
    </row>
    <row r="269" spans="1:15">
      <c r="A269" s="11"/>
      <c r="B269" s="12"/>
      <c r="C269" s="12"/>
      <c r="D269" s="12"/>
      <c r="E269" s="12"/>
      <c r="F269" s="12"/>
      <c r="G269" s="12"/>
      <c r="H269" s="12"/>
      <c r="I269" s="12"/>
      <c r="J269" s="12"/>
      <c r="K269" s="12"/>
      <c r="L269" s="12"/>
      <c r="M269" s="12"/>
      <c r="N269" s="12"/>
      <c r="O269" s="12"/>
    </row>
    <row r="270" spans="1:15">
      <c r="A270" s="11"/>
      <c r="B270" s="12"/>
      <c r="C270" s="12"/>
      <c r="D270" s="12"/>
      <c r="E270" s="12"/>
      <c r="F270" s="12"/>
      <c r="G270" s="12"/>
      <c r="H270" s="12"/>
      <c r="I270" s="12"/>
      <c r="J270" s="12"/>
      <c r="K270" s="12"/>
      <c r="L270" s="12"/>
      <c r="M270" s="12"/>
      <c r="N270" s="12"/>
      <c r="O270" s="12"/>
    </row>
    <row r="271" spans="1:15">
      <c r="A271" s="11"/>
      <c r="B271" s="12"/>
      <c r="C271" s="12"/>
      <c r="D271" s="12"/>
      <c r="E271" s="12"/>
      <c r="F271" s="12"/>
      <c r="G271" s="12"/>
      <c r="H271" s="12"/>
      <c r="I271" s="12"/>
      <c r="J271" s="12"/>
      <c r="K271" s="12"/>
      <c r="L271" s="12"/>
      <c r="M271" s="12"/>
      <c r="N271" s="12"/>
      <c r="O271" s="12"/>
    </row>
    <row r="272" spans="1:15" ht="15.75" thickBot="1">
      <c r="A272" s="13"/>
      <c r="B272" s="14"/>
      <c r="C272" s="14"/>
      <c r="D272" s="14"/>
      <c r="E272" s="14"/>
      <c r="F272" s="14"/>
      <c r="G272" s="14"/>
      <c r="H272" s="12"/>
      <c r="I272" s="12"/>
      <c r="J272" s="12"/>
      <c r="K272" s="12"/>
      <c r="L272" s="12"/>
      <c r="M272" s="12"/>
      <c r="N272" s="12"/>
      <c r="O272" s="12"/>
    </row>
  </sheetData>
  <mergeCells count="102">
    <mergeCell ref="G136:G148"/>
    <mergeCell ref="F136:F148"/>
    <mergeCell ref="E136:E148"/>
    <mergeCell ref="E149:E154"/>
    <mergeCell ref="A5:A6"/>
    <mergeCell ref="B5:B6"/>
    <mergeCell ref="C5:C6"/>
    <mergeCell ref="D5:D6"/>
    <mergeCell ref="E5:E6"/>
    <mergeCell ref="A119:A154"/>
    <mergeCell ref="B119:B154"/>
    <mergeCell ref="A7:A118"/>
    <mergeCell ref="B7:B118"/>
    <mergeCell ref="E115:E118"/>
    <mergeCell ref="E107:E114"/>
    <mergeCell ref="D107:D118"/>
    <mergeCell ref="C107:C118"/>
    <mergeCell ref="C96:C106"/>
    <mergeCell ref="F131:F135"/>
    <mergeCell ref="E128:E130"/>
    <mergeCell ref="G131:G135"/>
    <mergeCell ref="F115:F118"/>
    <mergeCell ref="G115:G118"/>
    <mergeCell ref="F119:F126"/>
    <mergeCell ref="R5:R6"/>
    <mergeCell ref="F5:F6"/>
    <mergeCell ref="A4:S4"/>
    <mergeCell ref="S5:S6"/>
    <mergeCell ref="K5:O5"/>
    <mergeCell ref="I5:I6"/>
    <mergeCell ref="H5:H6"/>
    <mergeCell ref="G5:G6"/>
    <mergeCell ref="J5:J6"/>
    <mergeCell ref="B1:O1"/>
    <mergeCell ref="P5:P6"/>
    <mergeCell ref="Q5:Q6"/>
    <mergeCell ref="C119:C154"/>
    <mergeCell ref="D119:D154"/>
    <mergeCell ref="E131:E135"/>
    <mergeCell ref="F128:F130"/>
    <mergeCell ref="G128:G130"/>
    <mergeCell ref="F149:F154"/>
    <mergeCell ref="G149:G154"/>
    <mergeCell ref="C7:C47"/>
    <mergeCell ref="D7:D47"/>
    <mergeCell ref="E7:E10"/>
    <mergeCell ref="F7:F10"/>
    <mergeCell ref="G7:G10"/>
    <mergeCell ref="E11:E14"/>
    <mergeCell ref="F11:F14"/>
    <mergeCell ref="G11:G14"/>
    <mergeCell ref="E15:E16"/>
    <mergeCell ref="F15:F16"/>
    <mergeCell ref="G15:G16"/>
    <mergeCell ref="E17:E25"/>
    <mergeCell ref="G107:G114"/>
    <mergeCell ref="F107:F114"/>
    <mergeCell ref="G119:G126"/>
    <mergeCell ref="F17:F25"/>
    <mergeCell ref="G17:G25"/>
    <mergeCell ref="E26:E33"/>
    <mergeCell ref="F26:F33"/>
    <mergeCell ref="G26:G33"/>
    <mergeCell ref="E34:E47"/>
    <mergeCell ref="F34:F47"/>
    <mergeCell ref="G34:G47"/>
    <mergeCell ref="E119:E126"/>
    <mergeCell ref="G48:G53"/>
    <mergeCell ref="F48:F53"/>
    <mergeCell ref="E48:E53"/>
    <mergeCell ref="E54:E59"/>
    <mergeCell ref="G64:G72"/>
    <mergeCell ref="F64:F72"/>
    <mergeCell ref="E64:E72"/>
    <mergeCell ref="D48:D72"/>
    <mergeCell ref="C48:C72"/>
    <mergeCell ref="G73:G79"/>
    <mergeCell ref="F73:F79"/>
    <mergeCell ref="E73:E79"/>
    <mergeCell ref="F54:F59"/>
    <mergeCell ref="G54:G59"/>
    <mergeCell ref="G60:G63"/>
    <mergeCell ref="F60:F63"/>
    <mergeCell ref="E60:E63"/>
    <mergeCell ref="D96:D106"/>
    <mergeCell ref="G80:G93"/>
    <mergeCell ref="F80:F93"/>
    <mergeCell ref="E80:E93"/>
    <mergeCell ref="G94:G95"/>
    <mergeCell ref="F94:F95"/>
    <mergeCell ref="E94:E95"/>
    <mergeCell ref="D73:D95"/>
    <mergeCell ref="C73:C95"/>
    <mergeCell ref="G96:G98"/>
    <mergeCell ref="F96:F98"/>
    <mergeCell ref="E96:E98"/>
    <mergeCell ref="G99:G102"/>
    <mergeCell ref="F99:F102"/>
    <mergeCell ref="E99:E102"/>
    <mergeCell ref="G103:G106"/>
    <mergeCell ref="F103:F106"/>
    <mergeCell ref="E103:E10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250"/>
  <sheetViews>
    <sheetView tabSelected="1" topLeftCell="A148" zoomScale="80" zoomScaleNormal="80" workbookViewId="0">
      <selection activeCell="B160" sqref="B160"/>
    </sheetView>
  </sheetViews>
  <sheetFormatPr defaultColWidth="11.42578125" defaultRowHeight="12.75"/>
  <cols>
    <col min="1" max="1" width="24.5703125" style="1" customWidth="1"/>
    <col min="2" max="2" width="68.7109375" style="1" customWidth="1"/>
    <col min="3" max="3" width="31.42578125" style="1" customWidth="1"/>
    <col min="4" max="4" width="26.85546875" style="1" customWidth="1"/>
    <col min="5" max="5" width="14.42578125" style="1" customWidth="1"/>
    <col min="6" max="8" width="12" style="1" customWidth="1"/>
    <col min="9" max="9" width="16.28515625" style="1" customWidth="1"/>
    <col min="10" max="10" width="15" style="1" customWidth="1"/>
    <col min="11" max="11" width="15.28515625" style="1" customWidth="1"/>
    <col min="12" max="12" width="13.5703125" style="1" customWidth="1"/>
    <col min="13" max="13" width="14" style="1" customWidth="1"/>
    <col min="14" max="14" width="20.85546875" style="1" customWidth="1"/>
    <col min="15" max="15" width="24.5703125" style="1" customWidth="1"/>
    <col min="16" max="16" width="21.85546875" style="1" customWidth="1"/>
    <col min="17" max="17" width="21.140625" style="1" customWidth="1"/>
    <col min="18" max="18" width="27.28515625" style="1" customWidth="1"/>
    <col min="19" max="19" width="14.85546875" style="1" customWidth="1"/>
    <col min="20" max="21" width="11.42578125" style="1"/>
    <col min="22" max="22" width="13.140625" style="1" customWidth="1"/>
    <col min="23" max="24" width="11.42578125" style="1"/>
    <col min="25" max="25" width="14.28515625" style="1" customWidth="1"/>
    <col min="26" max="27" width="11.42578125" style="1"/>
    <col min="28" max="28" width="13.7109375" style="1" customWidth="1"/>
    <col min="29" max="30" width="11.42578125" style="1"/>
    <col min="31" max="31" width="13.42578125" style="1" customWidth="1"/>
    <col min="32" max="33" width="11.42578125" style="1"/>
    <col min="34" max="34" width="14.85546875" style="1" customWidth="1"/>
    <col min="35" max="36" width="11.42578125" style="1"/>
    <col min="37" max="37" width="14.28515625" style="1" customWidth="1"/>
    <col min="38" max="39" width="11.42578125" style="1"/>
    <col min="40" max="40" width="13.7109375" style="1" customWidth="1"/>
    <col min="41" max="42" width="11.42578125" style="1"/>
    <col min="43" max="43" width="14.28515625" style="1" customWidth="1"/>
    <col min="44" max="44" width="12" style="1" customWidth="1"/>
    <col min="45" max="45" width="14.28515625" style="1" customWidth="1"/>
    <col min="46" max="46" width="12" style="1" customWidth="1"/>
    <col min="47" max="47" width="14.28515625" style="1" customWidth="1"/>
    <col min="48" max="48" width="12" style="1" customWidth="1"/>
    <col min="49" max="49" width="14.28515625" style="1" customWidth="1"/>
    <col min="50" max="50" width="12" style="1" customWidth="1"/>
    <col min="51" max="51" width="16.85546875" style="1" customWidth="1"/>
    <col min="52" max="52" width="18.5703125" style="1" customWidth="1"/>
    <col min="53" max="59" width="0" style="1" hidden="1" customWidth="1"/>
    <col min="60" max="60" width="2" style="1" hidden="1" customWidth="1"/>
    <col min="61" max="92" width="11.42578125" style="1"/>
    <col min="93" max="93" width="19.85546875" style="1" customWidth="1"/>
    <col min="94" max="94" width="22.85546875" style="1" customWidth="1"/>
    <col min="95" max="95" width="18.140625" style="1" customWidth="1"/>
    <col min="96" max="16384" width="11.42578125" style="1"/>
  </cols>
  <sheetData>
    <row r="1" spans="1:96" ht="30.75" customHeight="1" thickBot="1">
      <c r="A1" s="666"/>
    </row>
    <row r="2" spans="1:96" s="2" customFormat="1" ht="64.5" customHeight="1" thickBot="1">
      <c r="A2" s="667"/>
      <c r="B2" s="668" t="s">
        <v>2595</v>
      </c>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c r="AD2" s="669"/>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5"/>
    </row>
    <row r="3" spans="1:96" s="76" customFormat="1" ht="23.25" customHeight="1" thickBot="1">
      <c r="A3" s="617" t="s">
        <v>2596</v>
      </c>
      <c r="B3" s="618"/>
      <c r="C3" s="618"/>
      <c r="D3" s="618"/>
      <c r="E3" s="618"/>
      <c r="F3" s="618"/>
      <c r="G3" s="618"/>
      <c r="H3" s="618"/>
      <c r="I3" s="618"/>
      <c r="J3" s="619"/>
      <c r="K3" s="619"/>
      <c r="L3" s="619"/>
      <c r="M3" s="619"/>
      <c r="N3" s="619"/>
      <c r="O3" s="619"/>
      <c r="P3" s="619"/>
      <c r="Q3" s="619"/>
      <c r="R3" s="619"/>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9"/>
      <c r="AZ3" s="619"/>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20"/>
    </row>
    <row r="4" spans="1:96" s="77" customFormat="1" ht="23.25" customHeight="1">
      <c r="A4" s="640" t="s">
        <v>577</v>
      </c>
      <c r="B4" s="611" t="s">
        <v>2597</v>
      </c>
      <c r="C4" s="646" t="s">
        <v>2598</v>
      </c>
      <c r="D4" s="646" t="s">
        <v>67</v>
      </c>
      <c r="E4" s="611" t="s">
        <v>2599</v>
      </c>
      <c r="F4" s="660"/>
      <c r="G4" s="660"/>
      <c r="H4" s="660"/>
      <c r="I4" s="661"/>
      <c r="J4" s="629" t="s">
        <v>2600</v>
      </c>
      <c r="K4" s="630"/>
      <c r="L4" s="630"/>
      <c r="M4" s="631"/>
      <c r="N4" s="663" t="s">
        <v>2601</v>
      </c>
      <c r="O4" s="664"/>
      <c r="P4" s="664"/>
      <c r="Q4" s="664"/>
      <c r="R4" s="665"/>
      <c r="S4" s="606" t="s">
        <v>2602</v>
      </c>
      <c r="T4" s="607"/>
      <c r="U4" s="607"/>
      <c r="V4" s="607"/>
      <c r="W4" s="607"/>
      <c r="X4" s="607"/>
      <c r="Y4" s="607"/>
      <c r="Z4" s="607"/>
      <c r="AA4" s="607"/>
      <c r="AB4" s="607"/>
      <c r="AC4" s="607"/>
      <c r="AD4" s="608"/>
      <c r="AE4" s="614" t="s">
        <v>2603</v>
      </c>
      <c r="AF4" s="615"/>
      <c r="AG4" s="615"/>
      <c r="AH4" s="615"/>
      <c r="AI4" s="615"/>
      <c r="AJ4" s="615"/>
      <c r="AK4" s="615"/>
      <c r="AL4" s="615"/>
      <c r="AM4" s="615"/>
      <c r="AN4" s="615"/>
      <c r="AO4" s="615"/>
      <c r="AP4" s="616"/>
      <c r="AQ4" s="649" t="s">
        <v>2604</v>
      </c>
      <c r="AR4" s="650"/>
      <c r="AS4" s="650"/>
      <c r="AT4" s="650"/>
      <c r="AU4" s="650"/>
      <c r="AV4" s="650"/>
      <c r="AW4" s="650"/>
      <c r="AX4" s="651"/>
      <c r="AY4" s="637" t="s">
        <v>2605</v>
      </c>
      <c r="AZ4" s="626" t="s">
        <v>2606</v>
      </c>
      <c r="BA4" s="656" t="s">
        <v>2607</v>
      </c>
      <c r="BB4" s="657"/>
      <c r="BC4" s="657"/>
      <c r="BD4" s="657"/>
      <c r="BE4" s="657"/>
      <c r="BF4" s="657"/>
      <c r="BG4" s="657"/>
      <c r="BH4" s="657"/>
      <c r="BI4" s="673" t="s">
        <v>2608</v>
      </c>
      <c r="BJ4" s="674"/>
      <c r="BK4" s="674"/>
      <c r="BL4" s="674"/>
      <c r="BM4" s="677" t="s">
        <v>2609</v>
      </c>
      <c r="BN4" s="678"/>
      <c r="BO4" s="678"/>
      <c r="BP4" s="678"/>
      <c r="BQ4" s="681" t="s">
        <v>2610</v>
      </c>
      <c r="BR4" s="682"/>
      <c r="BS4" s="682"/>
      <c r="BT4" s="682"/>
      <c r="BU4" s="685" t="s">
        <v>2611</v>
      </c>
      <c r="BV4" s="686"/>
      <c r="BW4" s="686"/>
      <c r="BX4" s="686"/>
      <c r="BY4" s="689" t="s">
        <v>2612</v>
      </c>
      <c r="BZ4" s="690"/>
      <c r="CA4" s="690"/>
      <c r="CB4" s="690"/>
      <c r="CC4" s="689" t="s">
        <v>2613</v>
      </c>
      <c r="CD4" s="690"/>
      <c r="CE4" s="690"/>
      <c r="CF4" s="690"/>
      <c r="CG4" s="689" t="s">
        <v>2614</v>
      </c>
      <c r="CH4" s="690"/>
      <c r="CI4" s="690"/>
      <c r="CJ4" s="690"/>
      <c r="CK4" s="689" t="s">
        <v>2615</v>
      </c>
      <c r="CL4" s="690"/>
      <c r="CM4" s="690"/>
      <c r="CN4" s="690"/>
      <c r="CO4" s="643" t="s">
        <v>2616</v>
      </c>
      <c r="CP4" s="643" t="s">
        <v>2617</v>
      </c>
      <c r="CQ4" s="643" t="s">
        <v>2618</v>
      </c>
      <c r="CR4" s="670" t="s">
        <v>2619</v>
      </c>
    </row>
    <row r="5" spans="1:96" s="78" customFormat="1" ht="30">
      <c r="A5" s="641"/>
      <c r="B5" s="612"/>
      <c r="C5" s="647"/>
      <c r="D5" s="647"/>
      <c r="E5" s="635" t="s">
        <v>2620</v>
      </c>
      <c r="F5" s="635" t="s">
        <v>2621</v>
      </c>
      <c r="G5" s="635" t="s">
        <v>2622</v>
      </c>
      <c r="H5" s="635" t="s">
        <v>2623</v>
      </c>
      <c r="I5" s="658" t="s">
        <v>2624</v>
      </c>
      <c r="J5" s="632"/>
      <c r="K5" s="633"/>
      <c r="L5" s="633"/>
      <c r="M5" s="634"/>
      <c r="N5" s="362" t="s">
        <v>2625</v>
      </c>
      <c r="O5" s="362" t="s">
        <v>2626</v>
      </c>
      <c r="P5" s="362" t="s">
        <v>2627</v>
      </c>
      <c r="Q5" s="362" t="s">
        <v>2628</v>
      </c>
      <c r="R5" s="363" t="s">
        <v>2629</v>
      </c>
      <c r="S5" s="604" t="str">
        <f>+E5</f>
        <v>AÑO 1 (2024)</v>
      </c>
      <c r="T5" s="605"/>
      <c r="U5" s="605"/>
      <c r="V5" s="605" t="str">
        <f>+F5</f>
        <v>AÑO 2 (2025)</v>
      </c>
      <c r="W5" s="605"/>
      <c r="X5" s="605"/>
      <c r="Y5" s="605" t="str">
        <f>+G5</f>
        <v>AÑO 3 (2026)</v>
      </c>
      <c r="Z5" s="605"/>
      <c r="AA5" s="605"/>
      <c r="AB5" s="605" t="str">
        <f>+H5</f>
        <v>AÑO 4 (2027)</v>
      </c>
      <c r="AC5" s="605"/>
      <c r="AD5" s="662"/>
      <c r="AE5" s="621" t="str">
        <f>+S5</f>
        <v>AÑO 1 (2024)</v>
      </c>
      <c r="AF5" s="610"/>
      <c r="AG5" s="610"/>
      <c r="AH5" s="609" t="str">
        <f>+V5</f>
        <v>AÑO 2 (2025)</v>
      </c>
      <c r="AI5" s="610"/>
      <c r="AJ5" s="610"/>
      <c r="AK5" s="609" t="str">
        <f>+Y5</f>
        <v>AÑO 3 (2026)</v>
      </c>
      <c r="AL5" s="610"/>
      <c r="AM5" s="610"/>
      <c r="AN5" s="609" t="str">
        <f>+AB5</f>
        <v>AÑO 4 (2027)</v>
      </c>
      <c r="AO5" s="610"/>
      <c r="AP5" s="610"/>
      <c r="AQ5" s="622" t="str">
        <f>+AE5</f>
        <v>AÑO 1 (2024)</v>
      </c>
      <c r="AR5" s="623"/>
      <c r="AS5" s="624" t="str">
        <f>+AH5</f>
        <v>AÑO 2 (2025)</v>
      </c>
      <c r="AT5" s="625"/>
      <c r="AU5" s="624" t="str">
        <f>+AK5</f>
        <v>AÑO 3 (2026)</v>
      </c>
      <c r="AV5" s="625"/>
      <c r="AW5" s="624" t="str">
        <f>+AN5</f>
        <v>AÑO 4 (2027)</v>
      </c>
      <c r="AX5" s="652"/>
      <c r="AY5" s="638"/>
      <c r="AZ5" s="627"/>
      <c r="BA5" s="653" t="str">
        <f>+AE5</f>
        <v>AÑO 1 (2024)</v>
      </c>
      <c r="BB5" s="654"/>
      <c r="BC5" s="655" t="str">
        <f>+AH5</f>
        <v>AÑO 2 (2025)</v>
      </c>
      <c r="BD5" s="654"/>
      <c r="BE5" s="655" t="str">
        <f>+AK5</f>
        <v>AÑO 3 (2026)</v>
      </c>
      <c r="BF5" s="654"/>
      <c r="BG5" s="655" t="str">
        <f>+AN5</f>
        <v>AÑO 4 (2027)</v>
      </c>
      <c r="BH5" s="654"/>
      <c r="BI5" s="675"/>
      <c r="BJ5" s="676"/>
      <c r="BK5" s="676"/>
      <c r="BL5" s="676"/>
      <c r="BM5" s="679"/>
      <c r="BN5" s="680"/>
      <c r="BO5" s="680"/>
      <c r="BP5" s="680"/>
      <c r="BQ5" s="683"/>
      <c r="BR5" s="684"/>
      <c r="BS5" s="684"/>
      <c r="BT5" s="684"/>
      <c r="BU5" s="687"/>
      <c r="BV5" s="688"/>
      <c r="BW5" s="688"/>
      <c r="BX5" s="688"/>
      <c r="BY5" s="691"/>
      <c r="BZ5" s="692"/>
      <c r="CA5" s="692"/>
      <c r="CB5" s="692"/>
      <c r="CC5" s="691"/>
      <c r="CD5" s="692"/>
      <c r="CE5" s="692"/>
      <c r="CF5" s="692"/>
      <c r="CG5" s="691"/>
      <c r="CH5" s="692"/>
      <c r="CI5" s="692"/>
      <c r="CJ5" s="692"/>
      <c r="CK5" s="691"/>
      <c r="CL5" s="692"/>
      <c r="CM5" s="692"/>
      <c r="CN5" s="692"/>
      <c r="CO5" s="644"/>
      <c r="CP5" s="644"/>
      <c r="CQ5" s="644"/>
      <c r="CR5" s="671"/>
    </row>
    <row r="6" spans="1:96" s="78" customFormat="1" ht="108.75" customHeight="1" thickBot="1">
      <c r="A6" s="642"/>
      <c r="B6" s="613"/>
      <c r="C6" s="648"/>
      <c r="D6" s="648"/>
      <c r="E6" s="636"/>
      <c r="F6" s="636"/>
      <c r="G6" s="636"/>
      <c r="H6" s="636"/>
      <c r="I6" s="659"/>
      <c r="J6" s="38" t="str">
        <f>E5</f>
        <v>AÑO 1 (2024)</v>
      </c>
      <c r="K6" s="38" t="str">
        <f>F5</f>
        <v>AÑO 2 (2025)</v>
      </c>
      <c r="L6" s="38" t="str">
        <f>G5</f>
        <v>AÑO 3 (2026)</v>
      </c>
      <c r="M6" s="38" t="str">
        <f>H5</f>
        <v>AÑO 4 (2027)</v>
      </c>
      <c r="N6" s="462"/>
      <c r="O6" s="462"/>
      <c r="P6" s="462"/>
      <c r="Q6" s="462"/>
      <c r="R6" s="462"/>
      <c r="S6" s="181" t="s">
        <v>2630</v>
      </c>
      <c r="T6" s="83" t="s">
        <v>2631</v>
      </c>
      <c r="U6" s="83" t="s">
        <v>2632</v>
      </c>
      <c r="V6" s="84" t="s">
        <v>2630</v>
      </c>
      <c r="W6" s="83" t="s">
        <v>2631</v>
      </c>
      <c r="X6" s="83" t="s">
        <v>2632</v>
      </c>
      <c r="Y6" s="84" t="s">
        <v>2630</v>
      </c>
      <c r="Z6" s="83" t="s">
        <v>2631</v>
      </c>
      <c r="AA6" s="83" t="s">
        <v>2632</v>
      </c>
      <c r="AB6" s="83" t="s">
        <v>2630</v>
      </c>
      <c r="AC6" s="83" t="s">
        <v>2631</v>
      </c>
      <c r="AD6" s="179" t="s">
        <v>2632</v>
      </c>
      <c r="AE6" s="180" t="s">
        <v>2630</v>
      </c>
      <c r="AF6" s="85" t="s">
        <v>2631</v>
      </c>
      <c r="AG6" s="85" t="s">
        <v>2632</v>
      </c>
      <c r="AH6" s="86" t="s">
        <v>2630</v>
      </c>
      <c r="AI6" s="85" t="s">
        <v>2631</v>
      </c>
      <c r="AJ6" s="85" t="s">
        <v>2632</v>
      </c>
      <c r="AK6" s="87" t="s">
        <v>2630</v>
      </c>
      <c r="AL6" s="85" t="s">
        <v>2631</v>
      </c>
      <c r="AM6" s="85" t="s">
        <v>2632</v>
      </c>
      <c r="AN6" s="87" t="s">
        <v>2630</v>
      </c>
      <c r="AO6" s="85" t="s">
        <v>2631</v>
      </c>
      <c r="AP6" s="177" t="s">
        <v>2632</v>
      </c>
      <c r="AQ6" s="178" t="s">
        <v>2630</v>
      </c>
      <c r="AR6" s="88" t="s">
        <v>2631</v>
      </c>
      <c r="AS6" s="88" t="s">
        <v>2630</v>
      </c>
      <c r="AT6" s="88" t="s">
        <v>2631</v>
      </c>
      <c r="AU6" s="88" t="s">
        <v>2630</v>
      </c>
      <c r="AV6" s="88" t="s">
        <v>2631</v>
      </c>
      <c r="AW6" s="88" t="s">
        <v>2630</v>
      </c>
      <c r="AX6" s="176" t="s">
        <v>2631</v>
      </c>
      <c r="AY6" s="639"/>
      <c r="AZ6" s="628"/>
      <c r="BA6" s="204" t="s">
        <v>2630</v>
      </c>
      <c r="BB6" s="89" t="s">
        <v>2631</v>
      </c>
      <c r="BC6" s="89" t="s">
        <v>2630</v>
      </c>
      <c r="BD6" s="89" t="s">
        <v>2631</v>
      </c>
      <c r="BE6" s="90" t="s">
        <v>2630</v>
      </c>
      <c r="BF6" s="90" t="s">
        <v>2631</v>
      </c>
      <c r="BG6" s="91" t="s">
        <v>2630</v>
      </c>
      <c r="BH6" s="170" t="s">
        <v>2633</v>
      </c>
      <c r="BI6" s="171" t="str">
        <f>+J6</f>
        <v>AÑO 1 (2024)</v>
      </c>
      <c r="BJ6" s="92" t="str">
        <f>+K6</f>
        <v>AÑO 2 (2025)</v>
      </c>
      <c r="BK6" s="92" t="str">
        <f>+L6</f>
        <v>AÑO 3 (2026)</v>
      </c>
      <c r="BL6" s="168" t="str">
        <f>+M6</f>
        <v>AÑO 4 (2027)</v>
      </c>
      <c r="BM6" s="169" t="str">
        <f t="shared" ref="BM6:CN6" si="0">+BI6</f>
        <v>AÑO 1 (2024)</v>
      </c>
      <c r="BN6" s="93" t="str">
        <f t="shared" si="0"/>
        <v>AÑO 2 (2025)</v>
      </c>
      <c r="BO6" s="93" t="str">
        <f t="shared" si="0"/>
        <v>AÑO 3 (2026)</v>
      </c>
      <c r="BP6" s="166" t="str">
        <f t="shared" si="0"/>
        <v>AÑO 4 (2027)</v>
      </c>
      <c r="BQ6" s="167" t="str">
        <f t="shared" si="0"/>
        <v>AÑO 1 (2024)</v>
      </c>
      <c r="BR6" s="94" t="str">
        <f t="shared" si="0"/>
        <v>AÑO 2 (2025)</v>
      </c>
      <c r="BS6" s="94" t="str">
        <f t="shared" si="0"/>
        <v>AÑO 3 (2026)</v>
      </c>
      <c r="BT6" s="158" t="str">
        <f t="shared" si="0"/>
        <v>AÑO 4 (2027)</v>
      </c>
      <c r="BU6" s="159" t="str">
        <f t="shared" si="0"/>
        <v>AÑO 1 (2024)</v>
      </c>
      <c r="BV6" s="95" t="str">
        <f t="shared" si="0"/>
        <v>AÑO 2 (2025)</v>
      </c>
      <c r="BW6" s="95" t="str">
        <f t="shared" si="0"/>
        <v>AÑO 3 (2026)</v>
      </c>
      <c r="BX6" s="155" t="str">
        <f t="shared" si="0"/>
        <v>AÑO 4 (2027)</v>
      </c>
      <c r="BY6" s="156" t="str">
        <f t="shared" si="0"/>
        <v>AÑO 1 (2024)</v>
      </c>
      <c r="BZ6" s="96" t="str">
        <f t="shared" si="0"/>
        <v>AÑO 2 (2025)</v>
      </c>
      <c r="CA6" s="96" t="str">
        <f t="shared" si="0"/>
        <v>AÑO 3 (2026)</v>
      </c>
      <c r="CB6" s="152" t="str">
        <f t="shared" si="0"/>
        <v>AÑO 4 (2027)</v>
      </c>
      <c r="CC6" s="149" t="str">
        <f t="shared" si="0"/>
        <v>AÑO 1 (2024)</v>
      </c>
      <c r="CD6" s="97" t="str">
        <f t="shared" si="0"/>
        <v>AÑO 2 (2025)</v>
      </c>
      <c r="CE6" s="97" t="str">
        <f t="shared" si="0"/>
        <v>AÑO 3 (2026)</v>
      </c>
      <c r="CF6" s="136" t="str">
        <f t="shared" si="0"/>
        <v>AÑO 4 (2027)</v>
      </c>
      <c r="CG6" s="149" t="str">
        <f t="shared" si="0"/>
        <v>AÑO 1 (2024)</v>
      </c>
      <c r="CH6" s="97" t="str">
        <f t="shared" si="0"/>
        <v>AÑO 2 (2025)</v>
      </c>
      <c r="CI6" s="97" t="str">
        <f t="shared" si="0"/>
        <v>AÑO 3 (2026)</v>
      </c>
      <c r="CJ6" s="136" t="str">
        <f t="shared" si="0"/>
        <v>AÑO 4 (2027)</v>
      </c>
      <c r="CK6" s="149" t="str">
        <f t="shared" si="0"/>
        <v>AÑO 1 (2024)</v>
      </c>
      <c r="CL6" s="97" t="str">
        <f t="shared" si="0"/>
        <v>AÑO 2 (2025)</v>
      </c>
      <c r="CM6" s="97" t="str">
        <f t="shared" si="0"/>
        <v>AÑO 3 (2026)</v>
      </c>
      <c r="CN6" s="136" t="str">
        <f t="shared" si="0"/>
        <v>AÑO 4 (2027)</v>
      </c>
      <c r="CO6" s="645"/>
      <c r="CP6" s="645"/>
      <c r="CQ6" s="645"/>
      <c r="CR6" s="672"/>
    </row>
    <row r="7" spans="1:96" ht="48.75" customHeight="1">
      <c r="A7" s="39"/>
      <c r="B7" s="226" t="str">
        <f>PONDERACION!A7</f>
        <v>1. GESTIÓN AMBIENTAL REGIONAL</v>
      </c>
      <c r="C7" s="231"/>
      <c r="D7" s="40"/>
      <c r="E7" s="40"/>
      <c r="F7" s="40"/>
      <c r="G7" s="40"/>
      <c r="H7" s="40"/>
      <c r="I7" s="41"/>
      <c r="J7" s="254">
        <f>PROGR_PROYEC_PONDE!B6</f>
        <v>0.5</v>
      </c>
      <c r="K7" s="254">
        <f>J7</f>
        <v>0.5</v>
      </c>
      <c r="L7" s="254">
        <f>J7</f>
        <v>0.5</v>
      </c>
      <c r="M7" s="254">
        <f>J7</f>
        <v>0.5</v>
      </c>
      <c r="N7" s="463"/>
      <c r="O7" s="463"/>
      <c r="P7" s="463"/>
      <c r="Q7" s="463"/>
      <c r="R7" s="463"/>
      <c r="S7" s="104"/>
      <c r="T7" s="40"/>
      <c r="U7" s="40">
        <f>SUM(S7:T7)</f>
        <v>0</v>
      </c>
      <c r="V7" s="40"/>
      <c r="W7" s="40"/>
      <c r="X7" s="40">
        <f>SUM(V7:W7)</f>
        <v>0</v>
      </c>
      <c r="Y7" s="40"/>
      <c r="Z7" s="40"/>
      <c r="AA7" s="40">
        <f>SUM(Y7:Z7)</f>
        <v>0</v>
      </c>
      <c r="AB7" s="40"/>
      <c r="AC7" s="40"/>
      <c r="AD7" s="172">
        <f>SUM(AB7:AC7)</f>
        <v>0</v>
      </c>
      <c r="AE7" s="173" t="e">
        <f>+(AE8*$J$8)+(#REF!*#REF!)</f>
        <v>#REF!</v>
      </c>
      <c r="AF7" s="173" t="e">
        <f>+(AF8*$J$8)+(#REF!*#REF!)</f>
        <v>#REF!</v>
      </c>
      <c r="AG7" s="106" t="e">
        <f>SUM(AE7:AF7)</f>
        <v>#REF!</v>
      </c>
      <c r="AH7" s="173" t="e">
        <f>+(AH8*$K$8)+(#REF!*#REF!)</f>
        <v>#REF!</v>
      </c>
      <c r="AI7" s="173" t="e">
        <f>+(AI8*$K$8)+(#REF!*#REF!)</f>
        <v>#REF!</v>
      </c>
      <c r="AJ7" s="106" t="e">
        <f>SUM(AH7:AI7)</f>
        <v>#REF!</v>
      </c>
      <c r="AK7" s="173" t="e">
        <f>+(AK8*$L$8)+(#REF!*#REF!)</f>
        <v>#REF!</v>
      </c>
      <c r="AL7" s="173" t="e">
        <f>+(AL8*$L$8)+(#REF!*#REF!)</f>
        <v>#REF!</v>
      </c>
      <c r="AM7" s="106" t="e">
        <f>SUM(AK7:AL7)</f>
        <v>#REF!</v>
      </c>
      <c r="AN7" s="173" t="e">
        <f>+(AN8*$M$8)+(#REF!*#REF!)</f>
        <v>#REF!</v>
      </c>
      <c r="AO7" s="173" t="e">
        <f>+(AO8*$M$8)+(#REF!*#REF!)</f>
        <v>#REF!</v>
      </c>
      <c r="AP7" s="106" t="e">
        <f>SUM(AN7:AO7)</f>
        <v>#REF!</v>
      </c>
      <c r="AQ7" s="104"/>
      <c r="AR7" s="40"/>
      <c r="AS7" s="40"/>
      <c r="AT7" s="40"/>
      <c r="AU7" s="40"/>
      <c r="AV7" s="40"/>
      <c r="AW7" s="40"/>
      <c r="AX7" s="172"/>
      <c r="AY7" s="205">
        <f>+U7+X7+AA7+AD7</f>
        <v>0</v>
      </c>
      <c r="AZ7" s="206" t="e">
        <f>+AY7/I7</f>
        <v>#DIV/0!</v>
      </c>
      <c r="BA7" s="203"/>
      <c r="BB7" s="105"/>
      <c r="BC7" s="105"/>
      <c r="BD7" s="105"/>
      <c r="BE7" s="105"/>
      <c r="BF7" s="105"/>
      <c r="BG7" s="105"/>
      <c r="BH7" s="153"/>
      <c r="BI7" s="160"/>
      <c r="BJ7" s="107"/>
      <c r="BK7" s="107"/>
      <c r="BL7" s="130"/>
      <c r="BM7" s="160"/>
      <c r="BN7" s="107"/>
      <c r="BO7" s="107"/>
      <c r="BP7" s="130"/>
      <c r="BQ7" s="157" t="e">
        <f t="shared" ref="BQ7:BT11" si="1">+BM7/BI7</f>
        <v>#DIV/0!</v>
      </c>
      <c r="BR7" s="105" t="e">
        <f t="shared" si="1"/>
        <v>#DIV/0!</v>
      </c>
      <c r="BS7" s="105" t="e">
        <f t="shared" si="1"/>
        <v>#DIV/0!</v>
      </c>
      <c r="BT7" s="153" t="e">
        <f t="shared" si="1"/>
        <v>#DIV/0!</v>
      </c>
      <c r="BU7" s="160"/>
      <c r="BV7" s="107"/>
      <c r="BW7" s="107"/>
      <c r="BX7" s="130"/>
      <c r="BY7" s="157" t="e">
        <f t="shared" ref="BY7:CB11" si="2">+BU7/BI7</f>
        <v>#DIV/0!</v>
      </c>
      <c r="BZ7" s="105" t="e">
        <f t="shared" si="2"/>
        <v>#DIV/0!</v>
      </c>
      <c r="CA7" s="105" t="e">
        <f t="shared" si="2"/>
        <v>#DIV/0!</v>
      </c>
      <c r="CB7" s="153" t="e">
        <f t="shared" si="2"/>
        <v>#DIV/0!</v>
      </c>
      <c r="CC7" s="160">
        <f t="shared" ref="CC7:CF11" si="3">+BM7-BU7</f>
        <v>0</v>
      </c>
      <c r="CD7" s="107">
        <f t="shared" si="3"/>
        <v>0</v>
      </c>
      <c r="CE7" s="107">
        <f t="shared" si="3"/>
        <v>0</v>
      </c>
      <c r="CF7" s="130">
        <f t="shared" si="3"/>
        <v>0</v>
      </c>
      <c r="CG7" s="173"/>
      <c r="CH7" s="106"/>
      <c r="CI7" s="106"/>
      <c r="CJ7" s="188"/>
      <c r="CK7" s="150" t="e">
        <f t="shared" ref="CK7:CN11" si="4">+CG7/CC7</f>
        <v>#DIV/0!</v>
      </c>
      <c r="CL7" s="108" t="e">
        <f t="shared" si="4"/>
        <v>#DIV/0!</v>
      </c>
      <c r="CM7" s="108" t="e">
        <f t="shared" si="4"/>
        <v>#DIV/0!</v>
      </c>
      <c r="CN7" s="137" t="e">
        <f t="shared" si="4"/>
        <v>#DIV/0!</v>
      </c>
      <c r="CO7" s="143">
        <f>SUM(BI7:BL7)</f>
        <v>0</v>
      </c>
      <c r="CP7" s="124">
        <f>SUM(BM7:BP7)</f>
        <v>0</v>
      </c>
      <c r="CQ7" s="124">
        <f>SUM(BU7:BX7)</f>
        <v>0</v>
      </c>
      <c r="CR7" s="116" t="e">
        <f>+CQ7/CO7</f>
        <v>#DIV/0!</v>
      </c>
    </row>
    <row r="8" spans="1:96" ht="46.5" customHeight="1" thickBot="1">
      <c r="A8" s="49"/>
      <c r="B8" s="227" t="str">
        <f>PONDERACION!C7</f>
        <v>PROGRAMA 1. ORDENAMIENTO AMBIENTAL DEL TERRITORIO DEL DEPARTAMENTO DEL QUINDÍO.</v>
      </c>
      <c r="C8" s="232"/>
      <c r="D8" s="51"/>
      <c r="E8" s="51"/>
      <c r="F8" s="51"/>
      <c r="G8" s="51"/>
      <c r="H8" s="51"/>
      <c r="I8" s="52"/>
      <c r="J8" s="257">
        <f>PROGR_PROYEC_PONDE!D6</f>
        <v>0.2</v>
      </c>
      <c r="K8" s="257">
        <f>J8</f>
        <v>0.2</v>
      </c>
      <c r="L8" s="257">
        <f>J8</f>
        <v>0.2</v>
      </c>
      <c r="M8" s="257">
        <f>J8</f>
        <v>0.2</v>
      </c>
      <c r="N8" s="257"/>
      <c r="O8" s="257"/>
      <c r="P8" s="257"/>
      <c r="Q8" s="257"/>
      <c r="R8" s="257"/>
      <c r="S8" s="50"/>
      <c r="T8" s="51"/>
      <c r="U8" s="51">
        <f>SUM(S8:T8)</f>
        <v>0</v>
      </c>
      <c r="V8" s="51"/>
      <c r="W8" s="51"/>
      <c r="X8" s="51">
        <f>SUM(V8:W8)</f>
        <v>0</v>
      </c>
      <c r="Y8" s="51"/>
      <c r="Z8" s="51"/>
      <c r="AA8" s="51">
        <f>SUM(Y8:Z8)</f>
        <v>0</v>
      </c>
      <c r="AB8" s="51"/>
      <c r="AC8" s="51"/>
      <c r="AD8" s="113">
        <f>SUM(AB8:AC8)</f>
        <v>0</v>
      </c>
      <c r="AE8" s="53" t="e">
        <f>+(AE9*$J$9)+(AE15*$J$15)</f>
        <v>#REF!</v>
      </c>
      <c r="AF8" s="53" t="e">
        <f>+(AF9*$J$9)+(AF15*$J$15)</f>
        <v>#REF!</v>
      </c>
      <c r="AG8" s="54" t="e">
        <f>SUM(AE8:AF8)</f>
        <v>#REF!</v>
      </c>
      <c r="AH8" s="53" t="e">
        <f>+(AH9*$J$9)+(AH15*$J$15)</f>
        <v>#REF!</v>
      </c>
      <c r="AI8" s="53" t="e">
        <f>+(AI9*$K$9)+(AI15*$K$15)</f>
        <v>#REF!</v>
      </c>
      <c r="AJ8" s="54" t="e">
        <f>SUM(AH8:AI8)</f>
        <v>#REF!</v>
      </c>
      <c r="AK8" s="53" t="e">
        <f>+(AK9*$L$9)+(AK15*$L$15)</f>
        <v>#REF!</v>
      </c>
      <c r="AL8" s="53" t="e">
        <f>+(AL9*$L$9)+(AL15*$L$15)</f>
        <v>#REF!</v>
      </c>
      <c r="AM8" s="54" t="e">
        <f>SUM(AK8:AL8)</f>
        <v>#REF!</v>
      </c>
      <c r="AN8" s="53" t="e">
        <f>+(AN9*$M$9)+(AN15*$M$15)</f>
        <v>#REF!</v>
      </c>
      <c r="AO8" s="53" t="e">
        <f>+(AO9*$M$9)+(AO15*$M$15)</f>
        <v>#REF!</v>
      </c>
      <c r="AP8" s="79" t="e">
        <f>SUM(AN8:AO8)</f>
        <v>#REF!</v>
      </c>
      <c r="AQ8" s="50"/>
      <c r="AR8" s="51"/>
      <c r="AS8" s="51"/>
      <c r="AT8" s="51"/>
      <c r="AU8" s="51"/>
      <c r="AV8" s="51"/>
      <c r="AW8" s="51"/>
      <c r="AX8" s="113"/>
      <c r="AY8" s="50">
        <f>+U8+X8+AA8+AD8</f>
        <v>0</v>
      </c>
      <c r="AZ8" s="200" t="e">
        <f>+AY8/I8</f>
        <v>#DIV/0!</v>
      </c>
      <c r="BA8" s="189"/>
      <c r="BB8" s="55"/>
      <c r="BC8" s="55"/>
      <c r="BD8" s="55"/>
      <c r="BE8" s="55"/>
      <c r="BF8" s="55"/>
      <c r="BG8" s="55"/>
      <c r="BH8" s="138"/>
      <c r="BI8" s="161"/>
      <c r="BJ8" s="57"/>
      <c r="BK8" s="57"/>
      <c r="BL8" s="131"/>
      <c r="BM8" s="161"/>
      <c r="BN8" s="57"/>
      <c r="BO8" s="57"/>
      <c r="BP8" s="131"/>
      <c r="BQ8" s="56" t="e">
        <f t="shared" si="1"/>
        <v>#DIV/0!</v>
      </c>
      <c r="BR8" s="55" t="e">
        <f t="shared" si="1"/>
        <v>#DIV/0!</v>
      </c>
      <c r="BS8" s="55" t="e">
        <f t="shared" si="1"/>
        <v>#DIV/0!</v>
      </c>
      <c r="BT8" s="138" t="e">
        <f t="shared" si="1"/>
        <v>#DIV/0!</v>
      </c>
      <c r="BU8" s="161"/>
      <c r="BV8" s="57"/>
      <c r="BW8" s="57"/>
      <c r="BX8" s="131"/>
      <c r="BY8" s="56" t="e">
        <f t="shared" si="2"/>
        <v>#DIV/0!</v>
      </c>
      <c r="BZ8" s="55" t="e">
        <f t="shared" si="2"/>
        <v>#DIV/0!</v>
      </c>
      <c r="CA8" s="55" t="e">
        <f t="shared" si="2"/>
        <v>#DIV/0!</v>
      </c>
      <c r="CB8" s="138" t="e">
        <f t="shared" si="2"/>
        <v>#DIV/0!</v>
      </c>
      <c r="CC8" s="161">
        <f t="shared" si="3"/>
        <v>0</v>
      </c>
      <c r="CD8" s="57">
        <f t="shared" si="3"/>
        <v>0</v>
      </c>
      <c r="CE8" s="57">
        <f t="shared" si="3"/>
        <v>0</v>
      </c>
      <c r="CF8" s="131">
        <f t="shared" si="3"/>
        <v>0</v>
      </c>
      <c r="CG8" s="53"/>
      <c r="CH8" s="54"/>
      <c r="CI8" s="54"/>
      <c r="CJ8" s="79"/>
      <c r="CK8" s="56" t="e">
        <f t="shared" si="4"/>
        <v>#DIV/0!</v>
      </c>
      <c r="CL8" s="55" t="e">
        <f t="shared" si="4"/>
        <v>#DIV/0!</v>
      </c>
      <c r="CM8" s="55" t="e">
        <f t="shared" si="4"/>
        <v>#DIV/0!</v>
      </c>
      <c r="CN8" s="138" t="e">
        <f t="shared" si="4"/>
        <v>#DIV/0!</v>
      </c>
      <c r="CO8" s="144">
        <f>SUM(BI8:BL8)</f>
        <v>0</v>
      </c>
      <c r="CP8" s="125">
        <f>SUM(BM8:BP8)</f>
        <v>0</v>
      </c>
      <c r="CQ8" s="125">
        <f>SUM(BU8:BX8)</f>
        <v>0</v>
      </c>
      <c r="CR8" s="117" t="e">
        <f>+CQ8/CO8</f>
        <v>#DIV/0!</v>
      </c>
    </row>
    <row r="9" spans="1:96" ht="51.75" customHeight="1" thickBot="1">
      <c r="A9" s="58"/>
      <c r="B9" s="228" t="str">
        <f>PONDERACION!E7</f>
        <v>Proyecto 1. Implementación de acciones para fortalecer el conocimiento en la gestión sostenible del suelo.</v>
      </c>
      <c r="C9" s="233"/>
      <c r="D9" s="60"/>
      <c r="E9" s="60"/>
      <c r="F9" s="60"/>
      <c r="G9" s="60"/>
      <c r="H9" s="60"/>
      <c r="I9" s="61"/>
      <c r="J9" s="251">
        <f>PROGR_PROYEC_PONDE!F6</f>
        <v>0.16</v>
      </c>
      <c r="K9" s="251">
        <f>J9</f>
        <v>0.16</v>
      </c>
      <c r="L9" s="251">
        <f>J9</f>
        <v>0.16</v>
      </c>
      <c r="M9" s="251">
        <f>J9</f>
        <v>0.16</v>
      </c>
      <c r="N9" s="469">
        <f>N11+N12+N13+N14</f>
        <v>83600000</v>
      </c>
      <c r="O9" s="469">
        <f t="shared" ref="O9:R9" si="5">O11+O12+O13+O14</f>
        <v>95000000</v>
      </c>
      <c r="P9" s="469">
        <f t="shared" si="5"/>
        <v>139100000</v>
      </c>
      <c r="Q9" s="469">
        <f t="shared" si="5"/>
        <v>104100000</v>
      </c>
      <c r="R9" s="469">
        <f t="shared" si="5"/>
        <v>421800000</v>
      </c>
      <c r="S9" s="59"/>
      <c r="T9" s="60"/>
      <c r="U9" s="60">
        <f>SUM(S9:T9)</f>
        <v>0</v>
      </c>
      <c r="V9" s="60"/>
      <c r="W9" s="60"/>
      <c r="X9" s="60">
        <f>SUM(V9:W9)</f>
        <v>0</v>
      </c>
      <c r="Y9" s="60"/>
      <c r="Z9" s="60"/>
      <c r="AA9" s="60">
        <f>SUM(Y9:Z9)</f>
        <v>0</v>
      </c>
      <c r="AB9" s="60"/>
      <c r="AC9" s="60"/>
      <c r="AD9" s="114">
        <f>SUM(AB9:AC9)</f>
        <v>0</v>
      </c>
      <c r="AE9" s="62">
        <f>+(AE10*J10)</f>
        <v>0</v>
      </c>
      <c r="AF9" s="62">
        <f>+(AF10*K10)</f>
        <v>0</v>
      </c>
      <c r="AG9" s="63">
        <f>SUM(AE9:AF9)</f>
        <v>0</v>
      </c>
      <c r="AH9" s="62">
        <f>+(AH10*K10)</f>
        <v>0</v>
      </c>
      <c r="AI9" s="62">
        <f>+(AI10*K10)</f>
        <v>0</v>
      </c>
      <c r="AJ9" s="63">
        <f>SUM(AH9:AI9)</f>
        <v>0</v>
      </c>
      <c r="AK9" s="62">
        <f>+(AK10*L10)</f>
        <v>0</v>
      </c>
      <c r="AL9" s="62">
        <f>+(AL10*M10)</f>
        <v>0</v>
      </c>
      <c r="AM9" s="63">
        <f>SUM(AK9:AL9)</f>
        <v>0</v>
      </c>
      <c r="AN9" s="62">
        <f>+(AN10*M10)</f>
        <v>0</v>
      </c>
      <c r="AO9" s="62">
        <f>+(AO10*S10)</f>
        <v>0</v>
      </c>
      <c r="AP9" s="80">
        <f>SUM(AN9:AO9)</f>
        <v>0</v>
      </c>
      <c r="AQ9" s="59"/>
      <c r="AR9" s="60"/>
      <c r="AS9" s="60"/>
      <c r="AT9" s="60"/>
      <c r="AU9" s="60"/>
      <c r="AV9" s="60"/>
      <c r="AW9" s="60"/>
      <c r="AX9" s="114"/>
      <c r="AY9" s="59">
        <f>+U9+X9+AA9+AD9</f>
        <v>0</v>
      </c>
      <c r="AZ9" s="197" t="e">
        <f>+AY9/I9</f>
        <v>#DIV/0!</v>
      </c>
      <c r="BA9" s="190"/>
      <c r="BB9" s="64"/>
      <c r="BC9" s="64"/>
      <c r="BD9" s="64"/>
      <c r="BE9" s="64"/>
      <c r="BF9" s="64"/>
      <c r="BG9" s="64"/>
      <c r="BH9" s="139"/>
      <c r="BI9" s="162"/>
      <c r="BJ9" s="66"/>
      <c r="BK9" s="66"/>
      <c r="BL9" s="132"/>
      <c r="BM9" s="162"/>
      <c r="BN9" s="66"/>
      <c r="BO9" s="66"/>
      <c r="BP9" s="132"/>
      <c r="BQ9" s="65" t="e">
        <f t="shared" si="1"/>
        <v>#DIV/0!</v>
      </c>
      <c r="BR9" s="64" t="e">
        <f t="shared" si="1"/>
        <v>#DIV/0!</v>
      </c>
      <c r="BS9" s="64" t="e">
        <f t="shared" si="1"/>
        <v>#DIV/0!</v>
      </c>
      <c r="BT9" s="139" t="e">
        <f t="shared" si="1"/>
        <v>#DIV/0!</v>
      </c>
      <c r="BU9" s="162"/>
      <c r="BV9" s="66"/>
      <c r="BW9" s="66"/>
      <c r="BX9" s="132"/>
      <c r="BY9" s="65" t="e">
        <f t="shared" si="2"/>
        <v>#DIV/0!</v>
      </c>
      <c r="BZ9" s="64" t="e">
        <f t="shared" si="2"/>
        <v>#DIV/0!</v>
      </c>
      <c r="CA9" s="64" t="e">
        <f t="shared" si="2"/>
        <v>#DIV/0!</v>
      </c>
      <c r="CB9" s="139" t="e">
        <f t="shared" si="2"/>
        <v>#DIV/0!</v>
      </c>
      <c r="CC9" s="162">
        <f t="shared" si="3"/>
        <v>0</v>
      </c>
      <c r="CD9" s="66">
        <f t="shared" si="3"/>
        <v>0</v>
      </c>
      <c r="CE9" s="66">
        <f t="shared" si="3"/>
        <v>0</v>
      </c>
      <c r="CF9" s="132">
        <f t="shared" si="3"/>
        <v>0</v>
      </c>
      <c r="CG9" s="62"/>
      <c r="CH9" s="63"/>
      <c r="CI9" s="63"/>
      <c r="CJ9" s="80"/>
      <c r="CK9" s="65" t="e">
        <f t="shared" si="4"/>
        <v>#DIV/0!</v>
      </c>
      <c r="CL9" s="64" t="e">
        <f t="shared" si="4"/>
        <v>#DIV/0!</v>
      </c>
      <c r="CM9" s="64" t="e">
        <f t="shared" si="4"/>
        <v>#DIV/0!</v>
      </c>
      <c r="CN9" s="139" t="e">
        <f t="shared" si="4"/>
        <v>#DIV/0!</v>
      </c>
      <c r="CO9" s="145">
        <f>SUM(BI9:BL9)</f>
        <v>0</v>
      </c>
      <c r="CP9" s="126">
        <f>SUM(BM9:BP9)</f>
        <v>0</v>
      </c>
      <c r="CQ9" s="126">
        <f>SUM(BU9:BX9)</f>
        <v>0</v>
      </c>
      <c r="CR9" s="118" t="e">
        <f>+CQ9/CO9</f>
        <v>#DIV/0!</v>
      </c>
    </row>
    <row r="10" spans="1:96" ht="22.5" customHeight="1" thickBot="1">
      <c r="A10" s="70"/>
      <c r="B10" s="229" t="s">
        <v>2583</v>
      </c>
      <c r="C10" s="229"/>
      <c r="D10" s="67"/>
      <c r="E10" s="68"/>
      <c r="F10" s="68"/>
      <c r="G10" s="68"/>
      <c r="H10" s="68"/>
      <c r="I10" s="69"/>
      <c r="J10" s="71"/>
      <c r="K10" s="72"/>
      <c r="L10" s="72"/>
      <c r="M10" s="81"/>
      <c r="N10" s="464"/>
      <c r="O10" s="464"/>
      <c r="P10" s="464"/>
      <c r="Q10" s="464"/>
      <c r="R10" s="464"/>
      <c r="S10" s="67"/>
      <c r="T10" s="68"/>
      <c r="U10" s="68">
        <f>SUM(S10:T10)</f>
        <v>0</v>
      </c>
      <c r="V10" s="68"/>
      <c r="W10" s="68"/>
      <c r="X10" s="68">
        <f>SUM(V10:W10)</f>
        <v>0</v>
      </c>
      <c r="Y10" s="68"/>
      <c r="Z10" s="68"/>
      <c r="AA10" s="68">
        <f>SUM(Y10:Z10)</f>
        <v>0</v>
      </c>
      <c r="AB10" s="68"/>
      <c r="AC10" s="68"/>
      <c r="AD10" s="115">
        <f>SUM(AB10:AC10)</f>
        <v>0</v>
      </c>
      <c r="AE10" s="174">
        <f>+(AE14*S14)+(AE11*S11)</f>
        <v>0</v>
      </c>
      <c r="AF10" s="174">
        <f>+(AF14*T14)+(AF11*T11)</f>
        <v>0</v>
      </c>
      <c r="AG10" s="100">
        <f>SUM(AE10:AF10)</f>
        <v>0</v>
      </c>
      <c r="AH10" s="174">
        <f>+(AH14*K14)+(AH11*K11)</f>
        <v>0</v>
      </c>
      <c r="AI10" s="174">
        <f>+(AI14*K14)+(AI11*K11)</f>
        <v>0</v>
      </c>
      <c r="AJ10" s="100">
        <f>SUM(AH10:AI10)</f>
        <v>0</v>
      </c>
      <c r="AK10" s="174">
        <f>+(AK14*$L$14)+(AK11*$L$11)</f>
        <v>0</v>
      </c>
      <c r="AL10" s="174">
        <f>+(AL14*$L$14)+(AL11*$L$11)</f>
        <v>0</v>
      </c>
      <c r="AM10" s="100">
        <f>SUM(AK10:AL10)</f>
        <v>0</v>
      </c>
      <c r="AN10" s="174">
        <f>+(AN14*$M$14)+(AN11*$M$11)</f>
        <v>0</v>
      </c>
      <c r="AO10" s="174">
        <f>+(AO14*$M$14)+(AO11*$M$11)</f>
        <v>0</v>
      </c>
      <c r="AP10" s="183">
        <f>SUM(AN10:AO10)</f>
        <v>0</v>
      </c>
      <c r="AQ10" s="67"/>
      <c r="AR10" s="68"/>
      <c r="AS10" s="68"/>
      <c r="AT10" s="68"/>
      <c r="AU10" s="68"/>
      <c r="AV10" s="68"/>
      <c r="AW10" s="68"/>
      <c r="AX10" s="115"/>
      <c r="AY10" s="67">
        <f>+U10+X10+AA10+AD10</f>
        <v>0</v>
      </c>
      <c r="AZ10" s="198" t="e">
        <f>+AY10/I10</f>
        <v>#DIV/0!</v>
      </c>
      <c r="BA10" s="191"/>
      <c r="BB10" s="73"/>
      <c r="BC10" s="73"/>
      <c r="BD10" s="73"/>
      <c r="BE10" s="73"/>
      <c r="BF10" s="73"/>
      <c r="BG10" s="73"/>
      <c r="BH10" s="140"/>
      <c r="BI10" s="163"/>
      <c r="BJ10" s="75"/>
      <c r="BK10" s="75"/>
      <c r="BL10" s="133"/>
      <c r="BM10" s="163"/>
      <c r="BN10" s="75"/>
      <c r="BO10" s="75"/>
      <c r="BP10" s="133"/>
      <c r="BQ10" s="74" t="e">
        <f t="shared" si="1"/>
        <v>#DIV/0!</v>
      </c>
      <c r="BR10" s="73" t="e">
        <f t="shared" si="1"/>
        <v>#DIV/0!</v>
      </c>
      <c r="BS10" s="73" t="e">
        <f t="shared" si="1"/>
        <v>#DIV/0!</v>
      </c>
      <c r="BT10" s="140" t="e">
        <f t="shared" si="1"/>
        <v>#DIV/0!</v>
      </c>
      <c r="BU10" s="163"/>
      <c r="BV10" s="75"/>
      <c r="BW10" s="75"/>
      <c r="BX10" s="133"/>
      <c r="BY10" s="74" t="e">
        <f t="shared" si="2"/>
        <v>#DIV/0!</v>
      </c>
      <c r="BZ10" s="73" t="e">
        <f t="shared" si="2"/>
        <v>#DIV/0!</v>
      </c>
      <c r="CA10" s="73" t="e">
        <f t="shared" si="2"/>
        <v>#DIV/0!</v>
      </c>
      <c r="CB10" s="140" t="e">
        <f t="shared" si="2"/>
        <v>#DIV/0!</v>
      </c>
      <c r="CC10" s="163">
        <f t="shared" si="3"/>
        <v>0</v>
      </c>
      <c r="CD10" s="75">
        <f t="shared" si="3"/>
        <v>0</v>
      </c>
      <c r="CE10" s="75">
        <f t="shared" si="3"/>
        <v>0</v>
      </c>
      <c r="CF10" s="133">
        <f t="shared" si="3"/>
        <v>0</v>
      </c>
      <c r="CG10" s="174"/>
      <c r="CH10" s="100"/>
      <c r="CI10" s="100"/>
      <c r="CJ10" s="183"/>
      <c r="CK10" s="74" t="e">
        <f t="shared" si="4"/>
        <v>#DIV/0!</v>
      </c>
      <c r="CL10" s="73" t="e">
        <f t="shared" si="4"/>
        <v>#DIV/0!</v>
      </c>
      <c r="CM10" s="73" t="e">
        <f t="shared" si="4"/>
        <v>#DIV/0!</v>
      </c>
      <c r="CN10" s="140" t="e">
        <f t="shared" si="4"/>
        <v>#DIV/0!</v>
      </c>
      <c r="CO10" s="146">
        <f>SUM(BI10:BL10)</f>
        <v>0</v>
      </c>
      <c r="CP10" s="127">
        <f>SUM(BM10:BP10)</f>
        <v>0</v>
      </c>
      <c r="CQ10" s="127">
        <f>SUM(BU10:BX10)</f>
        <v>0</v>
      </c>
      <c r="CR10" s="119" t="e">
        <f>+CQ10/CO10</f>
        <v>#DIV/0!</v>
      </c>
    </row>
    <row r="11" spans="1:96" ht="45" customHeight="1" thickBot="1">
      <c r="A11" s="35"/>
      <c r="B11" s="10" t="str">
        <f>PONDERACION!H7</f>
        <v>1. Realizar evaluación y valoración de prácticas de manejo sostenible de suelos implementados por la CRQ, en la Reserva Forestal Central y las Áreas Naturales Protegidas, en el marco de la elaboración de un estudio.</v>
      </c>
      <c r="C11" s="216" t="str">
        <f>PONDERACION!I7</f>
        <v>Porcentaje</v>
      </c>
      <c r="D11" s="216" t="str">
        <f>PONDERACION!J7</f>
        <v>% de ejecución del estudio</v>
      </c>
      <c r="E11" s="260">
        <f>PONDERACION!K7</f>
        <v>0.1</v>
      </c>
      <c r="F11" s="260">
        <f>PONDERACION!L7</f>
        <v>0.2</v>
      </c>
      <c r="G11" s="260">
        <f>PONDERACION!M7</f>
        <v>0.4</v>
      </c>
      <c r="H11" s="260">
        <f>PONDERACION!N7</f>
        <v>0.3</v>
      </c>
      <c r="I11" s="260">
        <f>PONDERACION!O7</f>
        <v>1</v>
      </c>
      <c r="J11" s="263">
        <f>+PONDERACION!P7</f>
        <v>0.5</v>
      </c>
      <c r="K11" s="263">
        <f>+PONDERACION!Q7</f>
        <v>0.5</v>
      </c>
      <c r="L11" s="263">
        <f>+PONDERACION!R7</f>
        <v>0.33</v>
      </c>
      <c r="M11" s="263">
        <f>+PONDERACION!S7</f>
        <v>0.33</v>
      </c>
      <c r="N11" s="467">
        <v>33600000</v>
      </c>
      <c r="O11" s="467">
        <v>35000000</v>
      </c>
      <c r="P11" s="468">
        <v>43000000</v>
      </c>
      <c r="Q11" s="468">
        <v>45000000</v>
      </c>
      <c r="R11" s="468">
        <f>SUM(N11:Q11)</f>
        <v>156600000</v>
      </c>
      <c r="S11" s="36"/>
      <c r="T11" s="3"/>
      <c r="U11" s="3">
        <f>SUM(S11:T11)</f>
        <v>0</v>
      </c>
      <c r="V11" s="3"/>
      <c r="W11" s="3"/>
      <c r="X11" s="3">
        <f>SUM(V11:W11)</f>
        <v>0</v>
      </c>
      <c r="Y11" s="3"/>
      <c r="Z11" s="3"/>
      <c r="AA11" s="3">
        <f>SUM(Y11:Z11)</f>
        <v>0</v>
      </c>
      <c r="AB11" s="3"/>
      <c r="AC11" s="3"/>
      <c r="AD11" s="34">
        <f>SUM(AB11:AC11)</f>
        <v>0</v>
      </c>
      <c r="AE11" s="5">
        <f>+S11/$E$11</f>
        <v>0</v>
      </c>
      <c r="AF11" s="5">
        <f>+T11/$E$11</f>
        <v>0</v>
      </c>
      <c r="AG11" s="5">
        <f>+U11/$E$11</f>
        <v>0</v>
      </c>
      <c r="AH11" s="5">
        <f>+V11/$F$11</f>
        <v>0</v>
      </c>
      <c r="AI11" s="5">
        <f>+W11/$F$11</f>
        <v>0</v>
      </c>
      <c r="AJ11" s="5">
        <f t="shared" ref="AJ11:AP11" si="6">+X11/$E$11</f>
        <v>0</v>
      </c>
      <c r="AK11" s="5">
        <f>+Y11/$F$11</f>
        <v>0</v>
      </c>
      <c r="AL11" s="5">
        <f>+Z11/$F$11</f>
        <v>0</v>
      </c>
      <c r="AM11" s="5">
        <f t="shared" si="6"/>
        <v>0</v>
      </c>
      <c r="AN11" s="5">
        <f>+AB11/$F$11</f>
        <v>0</v>
      </c>
      <c r="AO11" s="5">
        <f>+AC11/$F$11</f>
        <v>0</v>
      </c>
      <c r="AP11" s="5">
        <f t="shared" si="6"/>
        <v>0</v>
      </c>
      <c r="AQ11" s="36"/>
      <c r="AR11" s="3"/>
      <c r="AS11" s="3"/>
      <c r="AT11" s="3"/>
      <c r="AU11" s="3"/>
      <c r="AV11" s="3"/>
      <c r="AW11" s="3"/>
      <c r="AX11" s="34"/>
      <c r="AY11" s="36">
        <f>+U11+X11+AA11+AD11</f>
        <v>0</v>
      </c>
      <c r="AZ11" s="199">
        <f>+AY11/I11</f>
        <v>0</v>
      </c>
      <c r="BA11" s="192"/>
      <c r="BB11" s="4"/>
      <c r="BC11" s="4"/>
      <c r="BD11" s="4"/>
      <c r="BE11" s="4"/>
      <c r="BF11" s="4"/>
      <c r="BG11" s="4"/>
      <c r="BH11" s="141"/>
      <c r="BI11" s="164"/>
      <c r="BJ11" s="6"/>
      <c r="BK11" s="6"/>
      <c r="BL11" s="134"/>
      <c r="BM11" s="164"/>
      <c r="BN11" s="6"/>
      <c r="BO11" s="6"/>
      <c r="BP11" s="134"/>
      <c r="BQ11" s="8" t="e">
        <f t="shared" si="1"/>
        <v>#DIV/0!</v>
      </c>
      <c r="BR11" s="4" t="e">
        <f t="shared" si="1"/>
        <v>#DIV/0!</v>
      </c>
      <c r="BS11" s="4" t="e">
        <f t="shared" si="1"/>
        <v>#DIV/0!</v>
      </c>
      <c r="BT11" s="141" t="e">
        <f t="shared" si="1"/>
        <v>#DIV/0!</v>
      </c>
      <c r="BU11" s="164"/>
      <c r="BV11" s="6"/>
      <c r="BW11" s="6"/>
      <c r="BX11" s="134"/>
      <c r="BY11" s="8" t="e">
        <f t="shared" si="2"/>
        <v>#DIV/0!</v>
      </c>
      <c r="BZ11" s="4" t="e">
        <f t="shared" si="2"/>
        <v>#DIV/0!</v>
      </c>
      <c r="CA11" s="4" t="e">
        <f t="shared" si="2"/>
        <v>#DIV/0!</v>
      </c>
      <c r="CB11" s="141" t="e">
        <f t="shared" si="2"/>
        <v>#DIV/0!</v>
      </c>
      <c r="CC11" s="164">
        <f t="shared" si="3"/>
        <v>0</v>
      </c>
      <c r="CD11" s="6">
        <f t="shared" si="3"/>
        <v>0</v>
      </c>
      <c r="CE11" s="6">
        <f t="shared" si="3"/>
        <v>0</v>
      </c>
      <c r="CF11" s="134">
        <f t="shared" si="3"/>
        <v>0</v>
      </c>
      <c r="CG11" s="37"/>
      <c r="CH11" s="5"/>
      <c r="CI11" s="5"/>
      <c r="CJ11" s="82"/>
      <c r="CK11" s="8" t="e">
        <f t="shared" si="4"/>
        <v>#DIV/0!</v>
      </c>
      <c r="CL11" s="4" t="e">
        <f t="shared" si="4"/>
        <v>#DIV/0!</v>
      </c>
      <c r="CM11" s="4" t="e">
        <f t="shared" si="4"/>
        <v>#DIV/0!</v>
      </c>
      <c r="CN11" s="141" t="e">
        <f t="shared" si="4"/>
        <v>#DIV/0!</v>
      </c>
      <c r="CO11" s="147">
        <f>SUM(BI11:BL11)</f>
        <v>0</v>
      </c>
      <c r="CP11" s="128">
        <f>SUM(BM11:BP11)</f>
        <v>0</v>
      </c>
      <c r="CQ11" s="128">
        <f>SUM(BU11:BX11)</f>
        <v>0</v>
      </c>
      <c r="CR11" s="120" t="e">
        <f>+CQ11/CO11</f>
        <v>#DIV/0!</v>
      </c>
    </row>
    <row r="12" spans="1:96" ht="49.5" customHeight="1" thickBot="1">
      <c r="A12" s="35"/>
      <c r="B12" s="10" t="str">
        <f>PONDERACION!H8</f>
        <v>2. Ejecutar las acciones de transferencia de tecnología consideradas en el plan operativo anual, necesarias para la Gestión Integral Ambiental del Suelo, en cumplimiento de la Política Nacional de Gestión Sostenible del Suelo.</v>
      </c>
      <c r="C12" s="207" t="str">
        <f>PONDERACION!I8</f>
        <v>Porcentaje</v>
      </c>
      <c r="D12" s="207" t="str">
        <f>PONDERACION!J8</f>
        <v>% de ejecución del plan operativo anual</v>
      </c>
      <c r="E12" s="209">
        <f>PONDERACION!K8</f>
        <v>0.25</v>
      </c>
      <c r="F12" s="209">
        <f>PONDERACION!L8</f>
        <v>0.25</v>
      </c>
      <c r="G12" s="209">
        <f>PONDERACION!M8</f>
        <v>0.25</v>
      </c>
      <c r="H12" s="209">
        <f>PONDERACION!N8</f>
        <v>0.25</v>
      </c>
      <c r="I12" s="260">
        <f>PONDERACION!O8</f>
        <v>1</v>
      </c>
      <c r="J12" s="263">
        <f>+PONDERACION!P8</f>
        <v>0.5</v>
      </c>
      <c r="K12" s="263">
        <f>+PONDERACION!Q8</f>
        <v>0.5</v>
      </c>
      <c r="L12" s="263">
        <f>+PONDERACION!R8</f>
        <v>0.33</v>
      </c>
      <c r="M12" s="263">
        <f>+PONDERACION!S8</f>
        <v>0.33</v>
      </c>
      <c r="N12" s="467">
        <v>50000000</v>
      </c>
      <c r="O12" s="468">
        <v>60000000</v>
      </c>
      <c r="P12" s="468">
        <v>46100000</v>
      </c>
      <c r="Q12" s="468">
        <v>50100000</v>
      </c>
      <c r="R12" s="468">
        <f t="shared" ref="R12:R14" si="7">SUM(N12:Q12)</f>
        <v>206200000</v>
      </c>
      <c r="S12" s="36"/>
      <c r="T12" s="3"/>
      <c r="U12" s="3"/>
      <c r="V12" s="3"/>
      <c r="W12" s="3"/>
      <c r="X12" s="3"/>
      <c r="Y12" s="3"/>
      <c r="Z12" s="3"/>
      <c r="AA12" s="3"/>
      <c r="AB12" s="3"/>
      <c r="AC12" s="3"/>
      <c r="AD12" s="34"/>
      <c r="AE12" s="5"/>
      <c r="AF12" s="5"/>
      <c r="AG12" s="5"/>
      <c r="AH12" s="5"/>
      <c r="AI12" s="5"/>
      <c r="AJ12" s="5"/>
      <c r="AK12" s="5"/>
      <c r="AL12" s="5"/>
      <c r="AM12" s="5"/>
      <c r="AN12" s="5"/>
      <c r="AO12" s="5"/>
      <c r="AP12" s="5"/>
      <c r="AQ12" s="36"/>
      <c r="AR12" s="3"/>
      <c r="AS12" s="3"/>
      <c r="AT12" s="3"/>
      <c r="AU12" s="3"/>
      <c r="AV12" s="3"/>
      <c r="AW12" s="3"/>
      <c r="AX12" s="34"/>
      <c r="AY12" s="36"/>
      <c r="AZ12" s="199"/>
      <c r="BA12" s="192"/>
      <c r="BB12" s="4"/>
      <c r="BC12" s="4"/>
      <c r="BD12" s="4"/>
      <c r="BE12" s="4"/>
      <c r="BF12" s="4"/>
      <c r="BG12" s="4"/>
      <c r="BH12" s="141"/>
      <c r="BI12" s="164"/>
      <c r="BJ12" s="6"/>
      <c r="BK12" s="6"/>
      <c r="BL12" s="134"/>
      <c r="BM12" s="164"/>
      <c r="BN12" s="6"/>
      <c r="BO12" s="6"/>
      <c r="BP12" s="134"/>
      <c r="BQ12" s="8"/>
      <c r="BR12" s="4"/>
      <c r="BS12" s="4"/>
      <c r="BT12" s="141"/>
      <c r="BU12" s="164"/>
      <c r="BV12" s="6"/>
      <c r="BW12" s="6"/>
      <c r="BX12" s="134"/>
      <c r="BY12" s="8"/>
      <c r="BZ12" s="4"/>
      <c r="CA12" s="4"/>
      <c r="CB12" s="141"/>
      <c r="CC12" s="164"/>
      <c r="CD12" s="6"/>
      <c r="CE12" s="6"/>
      <c r="CF12" s="134"/>
      <c r="CG12" s="37"/>
      <c r="CH12" s="5"/>
      <c r="CI12" s="5"/>
      <c r="CJ12" s="82"/>
      <c r="CK12" s="8"/>
      <c r="CL12" s="4"/>
      <c r="CM12" s="4"/>
      <c r="CN12" s="141"/>
      <c r="CO12" s="147"/>
      <c r="CP12" s="128"/>
      <c r="CQ12" s="128"/>
      <c r="CR12" s="120"/>
    </row>
    <row r="13" spans="1:96" ht="46.5" customHeight="1" thickBot="1">
      <c r="A13" s="35"/>
      <c r="B13" s="10" t="str">
        <f>PONDERACION!H9</f>
        <v>3. Realizar el estudio (mapa) de coberturas y usos de la tierra para las unidades de manejo de cuencas, según priorización, mínimo a escala 1:25.000.</v>
      </c>
      <c r="C13" s="207" t="str">
        <f>PONDERACION!I9</f>
        <v>Documento</v>
      </c>
      <c r="D13" s="207" t="str">
        <f>PONDERACION!J9</f>
        <v>Estudio realizado</v>
      </c>
      <c r="E13" s="264">
        <f>PONDERACION!K9</f>
        <v>0</v>
      </c>
      <c r="F13" s="264">
        <f>PONDERACION!L9</f>
        <v>0</v>
      </c>
      <c r="G13" s="264">
        <f>PONDERACION!M9</f>
        <v>1</v>
      </c>
      <c r="H13" s="264">
        <f>PONDERACION!N9</f>
        <v>0</v>
      </c>
      <c r="I13" s="264">
        <f>PONDERACION!O9</f>
        <v>1</v>
      </c>
      <c r="J13" s="263">
        <f>+PONDERACION!P9</f>
        <v>0</v>
      </c>
      <c r="K13" s="263">
        <f>+PONDERACION!Q9</f>
        <v>0</v>
      </c>
      <c r="L13" s="263">
        <f>+PONDERACION!R9</f>
        <v>0.34</v>
      </c>
      <c r="M13" s="263">
        <f>+PONDERACION!S9</f>
        <v>0</v>
      </c>
      <c r="N13" s="458">
        <v>0</v>
      </c>
      <c r="O13" s="460">
        <v>0</v>
      </c>
      <c r="P13" s="459">
        <v>50000000</v>
      </c>
      <c r="Q13" s="460">
        <v>0</v>
      </c>
      <c r="R13" s="468">
        <f t="shared" si="7"/>
        <v>50000000</v>
      </c>
      <c r="S13" s="36"/>
      <c r="T13" s="3"/>
      <c r="U13" s="3"/>
      <c r="V13" s="3"/>
      <c r="W13" s="3"/>
      <c r="X13" s="3"/>
      <c r="Y13" s="3"/>
      <c r="Z13" s="3"/>
      <c r="AA13" s="3"/>
      <c r="AB13" s="3"/>
      <c r="AC13" s="3"/>
      <c r="AD13" s="34"/>
      <c r="AE13" s="5"/>
      <c r="AF13" s="5"/>
      <c r="AG13" s="5"/>
      <c r="AH13" s="5"/>
      <c r="AI13" s="5"/>
      <c r="AJ13" s="5"/>
      <c r="AK13" s="5"/>
      <c r="AL13" s="5"/>
      <c r="AM13" s="5"/>
      <c r="AN13" s="5"/>
      <c r="AO13" s="5"/>
      <c r="AP13" s="5"/>
      <c r="AQ13" s="36"/>
      <c r="AR13" s="3"/>
      <c r="AS13" s="3"/>
      <c r="AT13" s="3"/>
      <c r="AU13" s="3"/>
      <c r="AV13" s="3"/>
      <c r="AW13" s="3"/>
      <c r="AX13" s="34"/>
      <c r="AY13" s="36"/>
      <c r="AZ13" s="199"/>
      <c r="BA13" s="192"/>
      <c r="BB13" s="4"/>
      <c r="BC13" s="4"/>
      <c r="BD13" s="4"/>
      <c r="BE13" s="4"/>
      <c r="BF13" s="4"/>
      <c r="BG13" s="4"/>
      <c r="BH13" s="141"/>
      <c r="BI13" s="164"/>
      <c r="BJ13" s="6"/>
      <c r="BK13" s="6"/>
      <c r="BL13" s="134"/>
      <c r="BM13" s="164"/>
      <c r="BN13" s="6"/>
      <c r="BO13" s="6"/>
      <c r="BP13" s="134"/>
      <c r="BQ13" s="8"/>
      <c r="BR13" s="4"/>
      <c r="BS13" s="4"/>
      <c r="BT13" s="141"/>
      <c r="BU13" s="164"/>
      <c r="BV13" s="6"/>
      <c r="BW13" s="6"/>
      <c r="BX13" s="134"/>
      <c r="BY13" s="8"/>
      <c r="BZ13" s="4"/>
      <c r="CA13" s="4"/>
      <c r="CB13" s="141"/>
      <c r="CC13" s="164"/>
      <c r="CD13" s="6"/>
      <c r="CE13" s="6"/>
      <c r="CF13" s="134"/>
      <c r="CG13" s="37"/>
      <c r="CH13" s="5"/>
      <c r="CI13" s="5"/>
      <c r="CJ13" s="82"/>
      <c r="CK13" s="8"/>
      <c r="CL13" s="4"/>
      <c r="CM13" s="4"/>
      <c r="CN13" s="141"/>
      <c r="CO13" s="147"/>
      <c r="CP13" s="128"/>
      <c r="CQ13" s="128"/>
      <c r="CR13" s="120"/>
    </row>
    <row r="14" spans="1:96" ht="51" customHeight="1" thickBot="1">
      <c r="A14" s="35"/>
      <c r="B14" s="10" t="str">
        <f>PONDERACION!H10</f>
        <v>4. Actualizar el mapa de conflictos de uso del suelo del departamento del Quindío para las unidades de manejo de cuencas priorizadas, mínimo a escala 1:25.000.</v>
      </c>
      <c r="C14" s="207" t="str">
        <f>PONDERACION!I10</f>
        <v>Mapa</v>
      </c>
      <c r="D14" s="207" t="str">
        <f>PONDERACION!J10</f>
        <v>Mapa actualizado</v>
      </c>
      <c r="E14" s="264">
        <f>PONDERACION!K10</f>
        <v>0</v>
      </c>
      <c r="F14" s="264">
        <f>PONDERACION!L10</f>
        <v>0</v>
      </c>
      <c r="G14" s="264">
        <f>PONDERACION!M10</f>
        <v>0</v>
      </c>
      <c r="H14" s="264">
        <f>PONDERACION!N10</f>
        <v>1</v>
      </c>
      <c r="I14" s="264">
        <f>PONDERACION!O10</f>
        <v>1</v>
      </c>
      <c r="J14" s="263">
        <f>+PONDERACION!P10</f>
        <v>0</v>
      </c>
      <c r="K14" s="263">
        <f>+PONDERACION!Q10</f>
        <v>0</v>
      </c>
      <c r="L14" s="263">
        <f>+PONDERACION!R10</f>
        <v>0</v>
      </c>
      <c r="M14" s="263">
        <f>+PONDERACION!S10</f>
        <v>0.34</v>
      </c>
      <c r="N14" s="458">
        <v>0</v>
      </c>
      <c r="O14" s="460">
        <v>0</v>
      </c>
      <c r="P14" s="460">
        <v>0</v>
      </c>
      <c r="Q14" s="459">
        <v>9000000</v>
      </c>
      <c r="R14" s="468">
        <f t="shared" si="7"/>
        <v>9000000</v>
      </c>
      <c r="S14" s="36"/>
      <c r="T14" s="3"/>
      <c r="U14" s="3">
        <f>SUM(S14:T14)</f>
        <v>0</v>
      </c>
      <c r="V14" s="3"/>
      <c r="W14" s="3"/>
      <c r="X14" s="3">
        <f>SUM(V14:W14)</f>
        <v>0</v>
      </c>
      <c r="Y14" s="3"/>
      <c r="Z14" s="3"/>
      <c r="AA14" s="3">
        <f>SUM(Y14:Z14)</f>
        <v>0</v>
      </c>
      <c r="AB14" s="3"/>
      <c r="AC14" s="3"/>
      <c r="AD14" s="34">
        <f>SUM(AB14:AC14)</f>
        <v>0</v>
      </c>
      <c r="AE14" s="5"/>
      <c r="AF14" s="5"/>
      <c r="AG14" s="5"/>
      <c r="AH14" s="5">
        <f>+V14/$F$11</f>
        <v>0</v>
      </c>
      <c r="AI14" s="5">
        <f>+W14/$F$11</f>
        <v>0</v>
      </c>
      <c r="AJ14" s="5" t="e">
        <f>+X14/$F$14</f>
        <v>#DIV/0!</v>
      </c>
      <c r="AK14" s="5">
        <f>+Y14/$F$11</f>
        <v>0</v>
      </c>
      <c r="AL14" s="5">
        <f>+Z14/$F$11</f>
        <v>0</v>
      </c>
      <c r="AM14" s="5" t="e">
        <f>+AA14/$G$14</f>
        <v>#DIV/0!</v>
      </c>
      <c r="AN14" s="5">
        <f>+AB14/$F$11</f>
        <v>0</v>
      </c>
      <c r="AO14" s="5">
        <f>+AC14/$F$11</f>
        <v>0</v>
      </c>
      <c r="AP14" s="5">
        <f>+AD14/$H$14</f>
        <v>0</v>
      </c>
      <c r="AQ14" s="36"/>
      <c r="AR14" s="3"/>
      <c r="AS14" s="3"/>
      <c r="AT14" s="3"/>
      <c r="AU14" s="3"/>
      <c r="AV14" s="3"/>
      <c r="AW14" s="3"/>
      <c r="AX14" s="34"/>
      <c r="AY14" s="36">
        <f>+U14+X14+AA14+AD14</f>
        <v>0</v>
      </c>
      <c r="AZ14" s="199">
        <f>+AY14/I14</f>
        <v>0</v>
      </c>
      <c r="BA14" s="192"/>
      <c r="BB14" s="4"/>
      <c r="BC14" s="4"/>
      <c r="BD14" s="4"/>
      <c r="BE14" s="4"/>
      <c r="BF14" s="4"/>
      <c r="BG14" s="4"/>
      <c r="BH14" s="141"/>
      <c r="BI14" s="164"/>
      <c r="BJ14" s="6"/>
      <c r="BK14" s="6"/>
      <c r="BL14" s="134"/>
      <c r="BM14" s="164"/>
      <c r="BN14" s="6"/>
      <c r="BO14" s="6"/>
      <c r="BP14" s="134"/>
      <c r="BQ14" s="8" t="e">
        <f t="shared" ref="BQ14:BT16" si="8">+BM14/BI14</f>
        <v>#DIV/0!</v>
      </c>
      <c r="BR14" s="4" t="e">
        <f t="shared" si="8"/>
        <v>#DIV/0!</v>
      </c>
      <c r="BS14" s="4" t="e">
        <f t="shared" si="8"/>
        <v>#DIV/0!</v>
      </c>
      <c r="BT14" s="141" t="e">
        <f t="shared" si="8"/>
        <v>#DIV/0!</v>
      </c>
      <c r="BU14" s="164"/>
      <c r="BV14" s="6"/>
      <c r="BW14" s="6"/>
      <c r="BX14" s="134"/>
      <c r="BY14" s="8" t="e">
        <f t="shared" ref="BY14:CB16" si="9">+BU14/BI14</f>
        <v>#DIV/0!</v>
      </c>
      <c r="BZ14" s="4" t="e">
        <f t="shared" si="9"/>
        <v>#DIV/0!</v>
      </c>
      <c r="CA14" s="4" t="e">
        <f t="shared" si="9"/>
        <v>#DIV/0!</v>
      </c>
      <c r="CB14" s="141" t="e">
        <f t="shared" si="9"/>
        <v>#DIV/0!</v>
      </c>
      <c r="CC14" s="164">
        <f t="shared" ref="CC14:CF16" si="10">+BM14-BU14</f>
        <v>0</v>
      </c>
      <c r="CD14" s="6">
        <f t="shared" si="10"/>
        <v>0</v>
      </c>
      <c r="CE14" s="6">
        <f t="shared" si="10"/>
        <v>0</v>
      </c>
      <c r="CF14" s="134">
        <f t="shared" si="10"/>
        <v>0</v>
      </c>
      <c r="CG14" s="37"/>
      <c r="CH14" s="5"/>
      <c r="CI14" s="5"/>
      <c r="CJ14" s="82"/>
      <c r="CK14" s="8" t="e">
        <f t="shared" ref="CK14:CN16" si="11">+CG14/CC14</f>
        <v>#DIV/0!</v>
      </c>
      <c r="CL14" s="4" t="e">
        <f t="shared" si="11"/>
        <v>#DIV/0!</v>
      </c>
      <c r="CM14" s="4" t="e">
        <f t="shared" si="11"/>
        <v>#DIV/0!</v>
      </c>
      <c r="CN14" s="141" t="e">
        <f t="shared" si="11"/>
        <v>#DIV/0!</v>
      </c>
      <c r="CO14" s="147">
        <f>SUM(BI14:BL14)</f>
        <v>0</v>
      </c>
      <c r="CP14" s="128">
        <f>SUM(BM14:BP14)</f>
        <v>0</v>
      </c>
      <c r="CQ14" s="128">
        <f>SUM(BU14:BX14)</f>
        <v>0</v>
      </c>
      <c r="CR14" s="120" t="e">
        <f>+CQ14/CO14</f>
        <v>#DIV/0!</v>
      </c>
    </row>
    <row r="15" spans="1:96" ht="26.25" customHeight="1" thickBot="1">
      <c r="A15" s="58"/>
      <c r="B15" s="228" t="str">
        <f>PONDERACION!E11</f>
        <v xml:space="preserve">Proyecto 2. Control, seguimiento y monitoreo al suelo del departamento del Quindío.   </v>
      </c>
      <c r="C15" s="228"/>
      <c r="D15" s="59"/>
      <c r="E15" s="60"/>
      <c r="F15" s="60"/>
      <c r="G15" s="60"/>
      <c r="H15" s="60"/>
      <c r="I15" s="61"/>
      <c r="J15" s="251">
        <f>PROGR_PROYEC_PONDE!F7</f>
        <v>0.16</v>
      </c>
      <c r="K15" s="251">
        <f>J15</f>
        <v>0.16</v>
      </c>
      <c r="L15" s="251">
        <f>J15</f>
        <v>0.16</v>
      </c>
      <c r="M15" s="251">
        <f>J15</f>
        <v>0.16</v>
      </c>
      <c r="N15" s="469">
        <f>N17+N18+N19+N20</f>
        <v>35070000</v>
      </c>
      <c r="O15" s="469">
        <f t="shared" ref="O15:R15" si="12">O17+O18+O19+O20</f>
        <v>94330000</v>
      </c>
      <c r="P15" s="469">
        <f t="shared" si="12"/>
        <v>83390000</v>
      </c>
      <c r="Q15" s="469">
        <f t="shared" si="12"/>
        <v>106954072.59999999</v>
      </c>
      <c r="R15" s="469">
        <f t="shared" si="12"/>
        <v>319744072.60000002</v>
      </c>
      <c r="S15" s="59"/>
      <c r="T15" s="60"/>
      <c r="U15" s="60">
        <f>SUM(S15:T15)</f>
        <v>0</v>
      </c>
      <c r="V15" s="60"/>
      <c r="W15" s="60"/>
      <c r="X15" s="60">
        <f>SUM(V15:W15)</f>
        <v>0</v>
      </c>
      <c r="Y15" s="60"/>
      <c r="Z15" s="60"/>
      <c r="AA15" s="60">
        <f>SUM(Y15:Z15)</f>
        <v>0</v>
      </c>
      <c r="AB15" s="60"/>
      <c r="AC15" s="60"/>
      <c r="AD15" s="114">
        <f>SUM(AB15:AC15)</f>
        <v>0</v>
      </c>
      <c r="AE15" s="62" t="e">
        <f>+(AE16*J16)</f>
        <v>#REF!</v>
      </c>
      <c r="AF15" s="62" t="e">
        <f>+(AF16*K16)</f>
        <v>#REF!</v>
      </c>
      <c r="AG15" s="63" t="e">
        <f>SUM(AE15:AF15)</f>
        <v>#REF!</v>
      </c>
      <c r="AH15" s="62" t="e">
        <f>+(AH16*K16)</f>
        <v>#REF!</v>
      </c>
      <c r="AI15" s="62" t="e">
        <f>+(AI16*K16)</f>
        <v>#REF!</v>
      </c>
      <c r="AJ15" s="63" t="e">
        <f>SUM(AH15:AI15)</f>
        <v>#REF!</v>
      </c>
      <c r="AK15" s="62" t="e">
        <f>+(AK16*$L$16)</f>
        <v>#REF!</v>
      </c>
      <c r="AL15" s="62" t="e">
        <f>+(AL16*$L$16)</f>
        <v>#REF!</v>
      </c>
      <c r="AM15" s="63" t="e">
        <f>SUM(AK15:AL15)</f>
        <v>#REF!</v>
      </c>
      <c r="AN15" s="62" t="e">
        <f>+(AN16*$M$16)</f>
        <v>#REF!</v>
      </c>
      <c r="AO15" s="62" t="e">
        <f>+(AO16*$M$16)</f>
        <v>#REF!</v>
      </c>
      <c r="AP15" s="80" t="e">
        <f>SUM(AN15:AO15)</f>
        <v>#REF!</v>
      </c>
      <c r="AQ15" s="59"/>
      <c r="AR15" s="60"/>
      <c r="AS15" s="60"/>
      <c r="AT15" s="60"/>
      <c r="AU15" s="60"/>
      <c r="AV15" s="60"/>
      <c r="AW15" s="60"/>
      <c r="AX15" s="114"/>
      <c r="AY15" s="59">
        <f>+U15+X15+AA15+AD15</f>
        <v>0</v>
      </c>
      <c r="AZ15" s="197" t="e">
        <f>+AY15/I15</f>
        <v>#DIV/0!</v>
      </c>
      <c r="BA15" s="190"/>
      <c r="BB15" s="64"/>
      <c r="BC15" s="64"/>
      <c r="BD15" s="64"/>
      <c r="BE15" s="64"/>
      <c r="BF15" s="64"/>
      <c r="BG15" s="64"/>
      <c r="BH15" s="139"/>
      <c r="BI15" s="162"/>
      <c r="BJ15" s="66"/>
      <c r="BK15" s="66"/>
      <c r="BL15" s="132"/>
      <c r="BM15" s="162"/>
      <c r="BN15" s="66"/>
      <c r="BO15" s="66"/>
      <c r="BP15" s="132"/>
      <c r="BQ15" s="65" t="e">
        <f t="shared" si="8"/>
        <v>#DIV/0!</v>
      </c>
      <c r="BR15" s="64" t="e">
        <f t="shared" si="8"/>
        <v>#DIV/0!</v>
      </c>
      <c r="BS15" s="64" t="e">
        <f t="shared" si="8"/>
        <v>#DIV/0!</v>
      </c>
      <c r="BT15" s="139" t="e">
        <f t="shared" si="8"/>
        <v>#DIV/0!</v>
      </c>
      <c r="BU15" s="162"/>
      <c r="BV15" s="66"/>
      <c r="BW15" s="66"/>
      <c r="BX15" s="132"/>
      <c r="BY15" s="65" t="e">
        <f t="shared" si="9"/>
        <v>#DIV/0!</v>
      </c>
      <c r="BZ15" s="64" t="e">
        <f t="shared" si="9"/>
        <v>#DIV/0!</v>
      </c>
      <c r="CA15" s="64" t="e">
        <f t="shared" si="9"/>
        <v>#DIV/0!</v>
      </c>
      <c r="CB15" s="139" t="e">
        <f t="shared" si="9"/>
        <v>#DIV/0!</v>
      </c>
      <c r="CC15" s="162">
        <f t="shared" si="10"/>
        <v>0</v>
      </c>
      <c r="CD15" s="66">
        <f t="shared" si="10"/>
        <v>0</v>
      </c>
      <c r="CE15" s="66">
        <f t="shared" si="10"/>
        <v>0</v>
      </c>
      <c r="CF15" s="132">
        <f t="shared" si="10"/>
        <v>0</v>
      </c>
      <c r="CG15" s="62"/>
      <c r="CH15" s="63"/>
      <c r="CI15" s="63"/>
      <c r="CJ15" s="80"/>
      <c r="CK15" s="65" t="e">
        <f t="shared" si="11"/>
        <v>#DIV/0!</v>
      </c>
      <c r="CL15" s="64" t="e">
        <f t="shared" si="11"/>
        <v>#DIV/0!</v>
      </c>
      <c r="CM15" s="64" t="e">
        <f t="shared" si="11"/>
        <v>#DIV/0!</v>
      </c>
      <c r="CN15" s="139" t="e">
        <f t="shared" si="11"/>
        <v>#DIV/0!</v>
      </c>
      <c r="CO15" s="145">
        <f>SUM(BI15:BL15)</f>
        <v>0</v>
      </c>
      <c r="CP15" s="126">
        <f>SUM(BM15:BP15)</f>
        <v>0</v>
      </c>
      <c r="CQ15" s="126">
        <f>SUM(BU15:BX15)</f>
        <v>0</v>
      </c>
      <c r="CR15" s="118" t="e">
        <f>+CQ15/CO15</f>
        <v>#DIV/0!</v>
      </c>
    </row>
    <row r="16" spans="1:96" ht="24.75" customHeight="1" thickBot="1">
      <c r="A16" s="70"/>
      <c r="B16" s="229" t="s">
        <v>2583</v>
      </c>
      <c r="C16" s="229"/>
      <c r="D16" s="67"/>
      <c r="E16" s="68"/>
      <c r="F16" s="68"/>
      <c r="G16" s="68"/>
      <c r="H16" s="68"/>
      <c r="I16" s="69"/>
      <c r="J16" s="71"/>
      <c r="K16" s="72"/>
      <c r="L16" s="72"/>
      <c r="M16" s="81"/>
      <c r="N16" s="464"/>
      <c r="O16" s="464"/>
      <c r="P16" s="464"/>
      <c r="Q16" s="464"/>
      <c r="R16" s="464"/>
      <c r="S16" s="67"/>
      <c r="T16" s="68"/>
      <c r="U16" s="68">
        <f>SUM(S16:T16)</f>
        <v>0</v>
      </c>
      <c r="V16" s="68"/>
      <c r="W16" s="68"/>
      <c r="X16" s="68">
        <f>SUM(V16:W16)</f>
        <v>0</v>
      </c>
      <c r="Y16" s="68"/>
      <c r="Z16" s="68"/>
      <c r="AA16" s="68">
        <f>SUM(Y16:Z16)</f>
        <v>0</v>
      </c>
      <c r="AB16" s="68"/>
      <c r="AC16" s="68"/>
      <c r="AD16" s="115">
        <f>SUM(AB16:AC16)</f>
        <v>0</v>
      </c>
      <c r="AE16" s="174" t="e">
        <f>+(#REF!*#REF!)+(#REF!*#REF!)</f>
        <v>#REF!</v>
      </c>
      <c r="AF16" s="174" t="e">
        <f>+(#REF!*#REF!)+(#REF!*#REF!)</f>
        <v>#REF!</v>
      </c>
      <c r="AG16" s="100" t="e">
        <f>SUM(AE16:AF16)</f>
        <v>#REF!</v>
      </c>
      <c r="AH16" s="174" t="e">
        <f>+(#REF!*#REF!)+(#REF!*#REF!)</f>
        <v>#REF!</v>
      </c>
      <c r="AI16" s="174" t="e">
        <f>+(#REF!*#REF!)+(#REF!*#REF!)</f>
        <v>#REF!</v>
      </c>
      <c r="AJ16" s="100" t="e">
        <f>SUM(AH16:AI16)</f>
        <v>#REF!</v>
      </c>
      <c r="AK16" s="174" t="e">
        <f>+(#REF!*#REF!)+(#REF!*#REF!)</f>
        <v>#REF!</v>
      </c>
      <c r="AL16" s="174" t="e">
        <f>+(#REF!*#REF!)+(#REF!*#REF!)</f>
        <v>#REF!</v>
      </c>
      <c r="AM16" s="100" t="e">
        <f>SUM(AK16:AL16)</f>
        <v>#REF!</v>
      </c>
      <c r="AN16" s="174" t="e">
        <f>+(#REF!*#REF!)+(#REF!*#REF!)</f>
        <v>#REF!</v>
      </c>
      <c r="AO16" s="174" t="e">
        <f>+(#REF!*#REF!)+(#REF!*#REF!)</f>
        <v>#REF!</v>
      </c>
      <c r="AP16" s="183" t="e">
        <f>SUM(AN16:AO16)</f>
        <v>#REF!</v>
      </c>
      <c r="AQ16" s="67"/>
      <c r="AR16" s="68"/>
      <c r="AS16" s="68"/>
      <c r="AT16" s="68"/>
      <c r="AU16" s="68"/>
      <c r="AV16" s="68"/>
      <c r="AW16" s="68"/>
      <c r="AX16" s="115"/>
      <c r="AY16" s="67">
        <f>+U16+X16+AA16+AD16</f>
        <v>0</v>
      </c>
      <c r="AZ16" s="198" t="e">
        <f>+AY16/I16</f>
        <v>#DIV/0!</v>
      </c>
      <c r="BA16" s="191"/>
      <c r="BB16" s="73"/>
      <c r="BC16" s="73"/>
      <c r="BD16" s="73"/>
      <c r="BE16" s="73"/>
      <c r="BF16" s="73"/>
      <c r="BG16" s="73"/>
      <c r="BH16" s="140"/>
      <c r="BI16" s="163"/>
      <c r="BJ16" s="75"/>
      <c r="BK16" s="75"/>
      <c r="BL16" s="133"/>
      <c r="BM16" s="163"/>
      <c r="BN16" s="75"/>
      <c r="BO16" s="75"/>
      <c r="BP16" s="133"/>
      <c r="BQ16" s="74" t="e">
        <f t="shared" si="8"/>
        <v>#DIV/0!</v>
      </c>
      <c r="BR16" s="73" t="e">
        <f t="shared" si="8"/>
        <v>#DIV/0!</v>
      </c>
      <c r="BS16" s="73" t="e">
        <f t="shared" si="8"/>
        <v>#DIV/0!</v>
      </c>
      <c r="BT16" s="140" t="e">
        <f t="shared" si="8"/>
        <v>#DIV/0!</v>
      </c>
      <c r="BU16" s="163"/>
      <c r="BV16" s="75"/>
      <c r="BW16" s="75"/>
      <c r="BX16" s="133"/>
      <c r="BY16" s="74" t="e">
        <f t="shared" si="9"/>
        <v>#DIV/0!</v>
      </c>
      <c r="BZ16" s="73" t="e">
        <f t="shared" si="9"/>
        <v>#DIV/0!</v>
      </c>
      <c r="CA16" s="73" t="e">
        <f t="shared" si="9"/>
        <v>#DIV/0!</v>
      </c>
      <c r="CB16" s="140" t="e">
        <f t="shared" si="9"/>
        <v>#DIV/0!</v>
      </c>
      <c r="CC16" s="163">
        <f t="shared" si="10"/>
        <v>0</v>
      </c>
      <c r="CD16" s="75">
        <f t="shared" si="10"/>
        <v>0</v>
      </c>
      <c r="CE16" s="75">
        <f t="shared" si="10"/>
        <v>0</v>
      </c>
      <c r="CF16" s="133">
        <f t="shared" si="10"/>
        <v>0</v>
      </c>
      <c r="CG16" s="174"/>
      <c r="CH16" s="100"/>
      <c r="CI16" s="100"/>
      <c r="CJ16" s="183"/>
      <c r="CK16" s="74" t="e">
        <f t="shared" si="11"/>
        <v>#DIV/0!</v>
      </c>
      <c r="CL16" s="73" t="e">
        <f t="shared" si="11"/>
        <v>#DIV/0!</v>
      </c>
      <c r="CM16" s="73" t="e">
        <f t="shared" si="11"/>
        <v>#DIV/0!</v>
      </c>
      <c r="CN16" s="140" t="e">
        <f t="shared" si="11"/>
        <v>#DIV/0!</v>
      </c>
      <c r="CO16" s="146">
        <f>SUM(BI16:BL16)</f>
        <v>0</v>
      </c>
      <c r="CP16" s="127">
        <f>SUM(BM16:BP16)</f>
        <v>0</v>
      </c>
      <c r="CQ16" s="127">
        <f>SUM(BU16:BX16)</f>
        <v>0</v>
      </c>
      <c r="CR16" s="119" t="e">
        <f>+CQ16/CO16</f>
        <v>#DIV/0!</v>
      </c>
    </row>
    <row r="17" spans="1:96" ht="32.25" customHeight="1" thickBot="1">
      <c r="A17" s="35"/>
      <c r="B17" s="10" t="str">
        <f>PONDERACION!H11</f>
        <v>1. Generar  metodología para el monitoreo y seguimiento de la calidad del suelo.</v>
      </c>
      <c r="C17" s="207" t="str">
        <f>PONDERACION!I11</f>
        <v>Documento</v>
      </c>
      <c r="D17" s="207" t="str">
        <f>PONDERACION!J11</f>
        <v>Documento</v>
      </c>
      <c r="E17" s="264">
        <f>PONDERACION!K11</f>
        <v>0</v>
      </c>
      <c r="F17" s="264">
        <f>PONDERACION!L11</f>
        <v>1</v>
      </c>
      <c r="G17" s="264">
        <f>PONDERACION!M11</f>
        <v>0</v>
      </c>
      <c r="H17" s="264">
        <f>PONDERACION!N11</f>
        <v>0</v>
      </c>
      <c r="I17" s="264">
        <f>PONDERACION!O11</f>
        <v>1</v>
      </c>
      <c r="J17" s="209">
        <f>PONDERACION!P11</f>
        <v>0</v>
      </c>
      <c r="K17" s="209">
        <f>PONDERACION!Q11</f>
        <v>0.33</v>
      </c>
      <c r="L17" s="209">
        <f>PONDERACION!R11</f>
        <v>0</v>
      </c>
      <c r="M17" s="209">
        <f>PONDERACION!S11</f>
        <v>0</v>
      </c>
      <c r="N17" s="458">
        <v>0</v>
      </c>
      <c r="O17" s="459">
        <v>40000000</v>
      </c>
      <c r="P17" s="460">
        <v>0</v>
      </c>
      <c r="Q17" s="460">
        <v>0</v>
      </c>
      <c r="R17" s="455">
        <f>SUM(N17:Q17)</f>
        <v>40000000</v>
      </c>
      <c r="S17" s="36"/>
      <c r="T17" s="3"/>
      <c r="U17" s="3"/>
      <c r="V17" s="3"/>
      <c r="W17" s="3"/>
      <c r="X17" s="3"/>
      <c r="Y17" s="3"/>
      <c r="Z17" s="3"/>
      <c r="AA17" s="3"/>
      <c r="AB17" s="3"/>
      <c r="AC17" s="3"/>
      <c r="AD17" s="34"/>
      <c r="AE17" s="5"/>
      <c r="AF17" s="5"/>
      <c r="AG17" s="5"/>
      <c r="AH17" s="5"/>
      <c r="AI17" s="5"/>
      <c r="AJ17" s="5"/>
      <c r="AK17" s="5"/>
      <c r="AL17" s="5"/>
      <c r="AM17" s="5"/>
      <c r="AN17" s="5"/>
      <c r="AO17" s="5"/>
      <c r="AP17" s="82"/>
      <c r="AQ17" s="36"/>
      <c r="AR17" s="3"/>
      <c r="AS17" s="3"/>
      <c r="AT17" s="3"/>
      <c r="AU17" s="3"/>
      <c r="AV17" s="3"/>
      <c r="AW17" s="3"/>
      <c r="AX17" s="34"/>
      <c r="AY17" s="36"/>
      <c r="AZ17" s="199"/>
      <c r="BA17" s="192"/>
      <c r="BB17" s="4"/>
      <c r="BC17" s="4"/>
      <c r="BD17" s="4"/>
      <c r="BE17" s="4"/>
      <c r="BF17" s="4"/>
      <c r="BG17" s="4"/>
      <c r="BH17" s="141"/>
      <c r="BI17" s="164"/>
      <c r="BJ17" s="6"/>
      <c r="BK17" s="6"/>
      <c r="BL17" s="134"/>
      <c r="BM17" s="164"/>
      <c r="BN17" s="6"/>
      <c r="BO17" s="6"/>
      <c r="BP17" s="134"/>
      <c r="BQ17" s="8"/>
      <c r="BR17" s="4"/>
      <c r="BS17" s="4"/>
      <c r="BT17" s="141"/>
      <c r="BU17" s="164"/>
      <c r="BV17" s="6"/>
      <c r="BW17" s="6"/>
      <c r="BX17" s="134"/>
      <c r="BY17" s="8"/>
      <c r="BZ17" s="4"/>
      <c r="CA17" s="4"/>
      <c r="CB17" s="141"/>
      <c r="CC17" s="164"/>
      <c r="CD17" s="6"/>
      <c r="CE17" s="6"/>
      <c r="CF17" s="134"/>
      <c r="CG17" s="37"/>
      <c r="CH17" s="5"/>
      <c r="CI17" s="5"/>
      <c r="CJ17" s="82"/>
      <c r="CK17" s="8"/>
      <c r="CL17" s="4"/>
      <c r="CM17" s="4"/>
      <c r="CN17" s="141"/>
      <c r="CO17" s="147"/>
      <c r="CP17" s="128"/>
      <c r="CQ17" s="128"/>
      <c r="CR17" s="120"/>
    </row>
    <row r="18" spans="1:96" ht="34.5" customHeight="1" thickBot="1">
      <c r="A18" s="35"/>
      <c r="B18" s="10" t="str">
        <f>PONDERACION!H12</f>
        <v>2. Ejecutar la metodología para el monitoreo y seguimiento de la calidad del suelo.</v>
      </c>
      <c r="C18" s="207" t="str">
        <f>PONDERACION!I12</f>
        <v>Porcentaje</v>
      </c>
      <c r="D18" s="207" t="str">
        <f>PONDERACION!J12</f>
        <v>% de ejecución del plan de monitoreo</v>
      </c>
      <c r="E18" s="235">
        <f>PONDERACION!K12</f>
        <v>0</v>
      </c>
      <c r="F18" s="235">
        <f>PONDERACION!L12</f>
        <v>0</v>
      </c>
      <c r="G18" s="235">
        <f>PONDERACION!M12</f>
        <v>0.5</v>
      </c>
      <c r="H18" s="235">
        <f>PONDERACION!N12</f>
        <v>0.5</v>
      </c>
      <c r="I18" s="235">
        <f>PONDERACION!O12</f>
        <v>1</v>
      </c>
      <c r="J18" s="209">
        <f>PONDERACION!P12</f>
        <v>0</v>
      </c>
      <c r="K18" s="209">
        <f>PONDERACION!Q12</f>
        <v>0</v>
      </c>
      <c r="L18" s="209">
        <f>PONDERACION!R12</f>
        <v>0.33</v>
      </c>
      <c r="M18" s="209">
        <f>PONDERACION!S12</f>
        <v>0.33</v>
      </c>
      <c r="N18" s="461">
        <v>0</v>
      </c>
      <c r="O18" s="456">
        <v>0</v>
      </c>
      <c r="P18" s="455">
        <v>41000000</v>
      </c>
      <c r="Q18" s="455">
        <v>53000000</v>
      </c>
      <c r="R18" s="455">
        <f t="shared" ref="R18:R20" si="13">SUM(N18:Q18)</f>
        <v>94000000</v>
      </c>
      <c r="S18" s="36"/>
      <c r="T18" s="3"/>
      <c r="U18" s="3"/>
      <c r="V18" s="3"/>
      <c r="W18" s="3"/>
      <c r="X18" s="3"/>
      <c r="Y18" s="3"/>
      <c r="Z18" s="3"/>
      <c r="AA18" s="3"/>
      <c r="AB18" s="3"/>
      <c r="AC18" s="3"/>
      <c r="AD18" s="34"/>
      <c r="AE18" s="5"/>
      <c r="AF18" s="5"/>
      <c r="AG18" s="5"/>
      <c r="AH18" s="5"/>
      <c r="AI18" s="5"/>
      <c r="AJ18" s="5"/>
      <c r="AK18" s="5"/>
      <c r="AL18" s="5"/>
      <c r="AM18" s="5"/>
      <c r="AN18" s="5"/>
      <c r="AO18" s="5"/>
      <c r="AP18" s="82"/>
      <c r="AQ18" s="36"/>
      <c r="AR18" s="3"/>
      <c r="AS18" s="3"/>
      <c r="AT18" s="3"/>
      <c r="AU18" s="3"/>
      <c r="AV18" s="3"/>
      <c r="AW18" s="3"/>
      <c r="AX18" s="34"/>
      <c r="AY18" s="36"/>
      <c r="AZ18" s="199"/>
      <c r="BA18" s="192"/>
      <c r="BB18" s="4"/>
      <c r="BC18" s="4"/>
      <c r="BD18" s="4"/>
      <c r="BE18" s="4"/>
      <c r="BF18" s="4"/>
      <c r="BG18" s="4"/>
      <c r="BH18" s="141"/>
      <c r="BI18" s="164"/>
      <c r="BJ18" s="6"/>
      <c r="BK18" s="6"/>
      <c r="BL18" s="134"/>
      <c r="BM18" s="164"/>
      <c r="BN18" s="6"/>
      <c r="BO18" s="6"/>
      <c r="BP18" s="134"/>
      <c r="BQ18" s="8"/>
      <c r="BR18" s="4"/>
      <c r="BS18" s="4"/>
      <c r="BT18" s="141"/>
      <c r="BU18" s="164"/>
      <c r="BV18" s="6"/>
      <c r="BW18" s="6"/>
      <c r="BX18" s="134"/>
      <c r="BY18" s="8"/>
      <c r="BZ18" s="4"/>
      <c r="CA18" s="4"/>
      <c r="CB18" s="141"/>
      <c r="CC18" s="164"/>
      <c r="CD18" s="6"/>
      <c r="CE18" s="6"/>
      <c r="CF18" s="134"/>
      <c r="CG18" s="37"/>
      <c r="CH18" s="5"/>
      <c r="CI18" s="5"/>
      <c r="CJ18" s="82"/>
      <c r="CK18" s="8"/>
      <c r="CL18" s="4"/>
      <c r="CM18" s="4"/>
      <c r="CN18" s="141"/>
      <c r="CO18" s="147"/>
      <c r="CP18" s="128"/>
      <c r="CQ18" s="128"/>
      <c r="CR18" s="120"/>
    </row>
    <row r="19" spans="1:96" ht="34.5" customHeight="1" thickBot="1">
      <c r="A19" s="35"/>
      <c r="B19" s="10" t="str">
        <f>PONDERACION!H13</f>
        <v>3. Regular, controlar y hacer seguimiento al manejo y a la calidad de los suelos, de acuerdo con el plan anual.</v>
      </c>
      <c r="C19" s="207" t="str">
        <f>PONDERACION!I13</f>
        <v>Porcentaje</v>
      </c>
      <c r="D19" s="207" t="str">
        <f>PONDERACION!J13</f>
        <v>% de ejecución plan anual</v>
      </c>
      <c r="E19" s="235">
        <f>PONDERACION!K13</f>
        <v>0.25</v>
      </c>
      <c r="F19" s="235">
        <f>PONDERACION!L13</f>
        <v>0.25</v>
      </c>
      <c r="G19" s="235">
        <f>PONDERACION!M13</f>
        <v>0.25</v>
      </c>
      <c r="H19" s="235">
        <f>PONDERACION!N13</f>
        <v>0.25</v>
      </c>
      <c r="I19" s="235">
        <f>PONDERACION!O13</f>
        <v>1</v>
      </c>
      <c r="J19" s="209">
        <f>PONDERACION!P13</f>
        <v>0.5</v>
      </c>
      <c r="K19" s="209">
        <f>PONDERACION!Q13</f>
        <v>0.33</v>
      </c>
      <c r="L19" s="209">
        <f>PONDERACION!R13</f>
        <v>0.33</v>
      </c>
      <c r="M19" s="209">
        <f>PONDERACION!S13</f>
        <v>0.33</v>
      </c>
      <c r="N19" s="454">
        <v>30000000</v>
      </c>
      <c r="O19" s="455">
        <v>42330000</v>
      </c>
      <c r="P19" s="455">
        <v>30390000</v>
      </c>
      <c r="Q19" s="457">
        <v>41954072.600000001</v>
      </c>
      <c r="R19" s="455">
        <f t="shared" si="13"/>
        <v>144674072.59999999</v>
      </c>
      <c r="S19" s="36"/>
      <c r="T19" s="3"/>
      <c r="U19" s="3"/>
      <c r="V19" s="3"/>
      <c r="W19" s="3"/>
      <c r="X19" s="3"/>
      <c r="Y19" s="3"/>
      <c r="Z19" s="3"/>
      <c r="AA19" s="3"/>
      <c r="AB19" s="3"/>
      <c r="AC19" s="3"/>
      <c r="AD19" s="34"/>
      <c r="AE19" s="5"/>
      <c r="AF19" s="5"/>
      <c r="AG19" s="5"/>
      <c r="AH19" s="5"/>
      <c r="AI19" s="5"/>
      <c r="AJ19" s="5"/>
      <c r="AK19" s="5"/>
      <c r="AL19" s="5"/>
      <c r="AM19" s="5"/>
      <c r="AN19" s="5"/>
      <c r="AO19" s="5"/>
      <c r="AP19" s="82"/>
      <c r="AQ19" s="36"/>
      <c r="AR19" s="3"/>
      <c r="AS19" s="3"/>
      <c r="AT19" s="3"/>
      <c r="AU19" s="3"/>
      <c r="AV19" s="3"/>
      <c r="AW19" s="3"/>
      <c r="AX19" s="34"/>
      <c r="AY19" s="36"/>
      <c r="AZ19" s="199"/>
      <c r="BA19" s="192"/>
      <c r="BB19" s="4"/>
      <c r="BC19" s="4"/>
      <c r="BD19" s="4"/>
      <c r="BE19" s="4"/>
      <c r="BF19" s="4"/>
      <c r="BG19" s="4"/>
      <c r="BH19" s="141"/>
      <c r="BI19" s="164"/>
      <c r="BJ19" s="6"/>
      <c r="BK19" s="6"/>
      <c r="BL19" s="134"/>
      <c r="BM19" s="164"/>
      <c r="BN19" s="6"/>
      <c r="BO19" s="6"/>
      <c r="BP19" s="134"/>
      <c r="BQ19" s="8"/>
      <c r="BR19" s="4"/>
      <c r="BS19" s="4"/>
      <c r="BT19" s="141"/>
      <c r="BU19" s="164"/>
      <c r="BV19" s="6"/>
      <c r="BW19" s="6"/>
      <c r="BX19" s="134"/>
      <c r="BY19" s="8"/>
      <c r="BZ19" s="4"/>
      <c r="CA19" s="4"/>
      <c r="CB19" s="141"/>
      <c r="CC19" s="164"/>
      <c r="CD19" s="6"/>
      <c r="CE19" s="6"/>
      <c r="CF19" s="134"/>
      <c r="CG19" s="37"/>
      <c r="CH19" s="5"/>
      <c r="CI19" s="5"/>
      <c r="CJ19" s="82"/>
      <c r="CK19" s="8"/>
      <c r="CL19" s="4"/>
      <c r="CM19" s="4"/>
      <c r="CN19" s="141"/>
      <c r="CO19" s="147"/>
      <c r="CP19" s="128"/>
      <c r="CQ19" s="128"/>
      <c r="CR19" s="120"/>
    </row>
    <row r="20" spans="1:96" ht="31.5" customHeight="1" thickBot="1">
      <c r="A20" s="35"/>
      <c r="B20" s="10" t="str">
        <f>PONDERACION!H14</f>
        <v>4. Implementar concertadamente con los entes territoriales estrategias de preservación y conservación de suelos de protección ambiental, de acuerdo con el plan anual .</v>
      </c>
      <c r="C20" s="207" t="str">
        <f>PONDERACION!I14</f>
        <v>Porcentaje</v>
      </c>
      <c r="D20" s="207" t="str">
        <f>PONDERACION!J14</f>
        <v>% de ejecución plan anual</v>
      </c>
      <c r="E20" s="235">
        <f>PONDERACION!K14</f>
        <v>0.25</v>
      </c>
      <c r="F20" s="235">
        <f>PONDERACION!L14</f>
        <v>0.25</v>
      </c>
      <c r="G20" s="235">
        <f>PONDERACION!M14</f>
        <v>0.25</v>
      </c>
      <c r="H20" s="235">
        <f>PONDERACION!N14</f>
        <v>0.25</v>
      </c>
      <c r="I20" s="235">
        <f>PONDERACION!O14</f>
        <v>1</v>
      </c>
      <c r="J20" s="209">
        <f>PONDERACION!P14</f>
        <v>0.5</v>
      </c>
      <c r="K20" s="209">
        <f>PONDERACION!Q14</f>
        <v>0.34</v>
      </c>
      <c r="L20" s="209">
        <f>PONDERACION!R14</f>
        <v>0.34</v>
      </c>
      <c r="M20" s="209">
        <f>PONDERACION!S14</f>
        <v>0.34</v>
      </c>
      <c r="N20" s="454">
        <v>5070000</v>
      </c>
      <c r="O20" s="455">
        <v>12000000</v>
      </c>
      <c r="P20" s="455">
        <v>12000000</v>
      </c>
      <c r="Q20" s="455">
        <v>12000000</v>
      </c>
      <c r="R20" s="455">
        <f t="shared" si="13"/>
        <v>41070000</v>
      </c>
      <c r="S20" s="36"/>
      <c r="T20" s="3"/>
      <c r="U20" s="3"/>
      <c r="V20" s="3"/>
      <c r="W20" s="3"/>
      <c r="X20" s="3"/>
      <c r="Y20" s="3"/>
      <c r="Z20" s="3"/>
      <c r="AA20" s="3"/>
      <c r="AB20" s="3"/>
      <c r="AC20" s="3"/>
      <c r="AD20" s="34"/>
      <c r="AE20" s="5"/>
      <c r="AF20" s="5"/>
      <c r="AG20" s="5"/>
      <c r="AH20" s="5"/>
      <c r="AI20" s="5"/>
      <c r="AJ20" s="5"/>
      <c r="AK20" s="5"/>
      <c r="AL20" s="5"/>
      <c r="AM20" s="5"/>
      <c r="AN20" s="5"/>
      <c r="AO20" s="5"/>
      <c r="AP20" s="82"/>
      <c r="AQ20" s="36"/>
      <c r="AR20" s="3"/>
      <c r="AS20" s="3"/>
      <c r="AT20" s="3"/>
      <c r="AU20" s="3"/>
      <c r="AV20" s="3"/>
      <c r="AW20" s="3"/>
      <c r="AX20" s="34"/>
      <c r="AY20" s="36"/>
      <c r="AZ20" s="199"/>
      <c r="BA20" s="192"/>
      <c r="BB20" s="4"/>
      <c r="BC20" s="4"/>
      <c r="BD20" s="4"/>
      <c r="BE20" s="4"/>
      <c r="BF20" s="4"/>
      <c r="BG20" s="4"/>
      <c r="BH20" s="141"/>
      <c r="BI20" s="164"/>
      <c r="BJ20" s="6"/>
      <c r="BK20" s="6"/>
      <c r="BL20" s="134"/>
      <c r="BM20" s="164"/>
      <c r="BN20" s="6"/>
      <c r="BO20" s="6"/>
      <c r="BP20" s="134"/>
      <c r="BQ20" s="8"/>
      <c r="BR20" s="4"/>
      <c r="BS20" s="4"/>
      <c r="BT20" s="141"/>
      <c r="BU20" s="164"/>
      <c r="BV20" s="6"/>
      <c r="BW20" s="6"/>
      <c r="BX20" s="134"/>
      <c r="BY20" s="8"/>
      <c r="BZ20" s="4"/>
      <c r="CA20" s="4"/>
      <c r="CB20" s="141"/>
      <c r="CC20" s="164"/>
      <c r="CD20" s="6"/>
      <c r="CE20" s="6"/>
      <c r="CF20" s="134"/>
      <c r="CG20" s="37"/>
      <c r="CH20" s="5"/>
      <c r="CI20" s="5"/>
      <c r="CJ20" s="82"/>
      <c r="CK20" s="8"/>
      <c r="CL20" s="4"/>
      <c r="CM20" s="4"/>
      <c r="CN20" s="141"/>
      <c r="CO20" s="147"/>
      <c r="CP20" s="128"/>
      <c r="CQ20" s="128"/>
      <c r="CR20" s="120"/>
    </row>
    <row r="21" spans="1:96" ht="34.5" customHeight="1" thickBot="1">
      <c r="A21" s="58"/>
      <c r="B21" s="228" t="str">
        <f>PONDERACION!E15</f>
        <v>Proyecto 3. Recuperación y rehabilitación de suelos degradados o en conflicto en el departamento del Quindío.</v>
      </c>
      <c r="C21" s="228"/>
      <c r="D21" s="59"/>
      <c r="E21" s="60"/>
      <c r="F21" s="60"/>
      <c r="G21" s="60"/>
      <c r="H21" s="60"/>
      <c r="I21" s="61"/>
      <c r="J21" s="251">
        <f>PROGR_PROYEC_PONDE!F8</f>
        <v>0.16</v>
      </c>
      <c r="K21" s="251">
        <f>J21</f>
        <v>0.16</v>
      </c>
      <c r="L21" s="251">
        <f>J21</f>
        <v>0.16</v>
      </c>
      <c r="M21" s="251">
        <f>J21</f>
        <v>0.16</v>
      </c>
      <c r="N21" s="469">
        <f>N23+N24</f>
        <v>1110000000</v>
      </c>
      <c r="O21" s="469">
        <f t="shared" ref="O21:R21" si="14">O23+O24</f>
        <v>327963722.73000002</v>
      </c>
      <c r="P21" s="469">
        <f t="shared" si="14"/>
        <v>254932160.19999999</v>
      </c>
      <c r="Q21" s="469">
        <f t="shared" si="14"/>
        <v>248079375.31</v>
      </c>
      <c r="R21" s="469">
        <f t="shared" si="14"/>
        <v>1940975258.24</v>
      </c>
      <c r="S21" s="59"/>
      <c r="T21" s="60"/>
      <c r="U21" s="60">
        <f>SUM(S21:T21)</f>
        <v>0</v>
      </c>
      <c r="V21" s="60"/>
      <c r="W21" s="60"/>
      <c r="X21" s="60">
        <f>SUM(V21:W21)</f>
        <v>0</v>
      </c>
      <c r="Y21" s="60"/>
      <c r="Z21" s="60"/>
      <c r="AA21" s="60">
        <f>SUM(Y21:Z21)</f>
        <v>0</v>
      </c>
      <c r="AB21" s="60"/>
      <c r="AC21" s="60"/>
      <c r="AD21" s="114">
        <f>SUM(AB21:AC21)</f>
        <v>0</v>
      </c>
      <c r="AE21" s="62">
        <f>+(AE23*J23)</f>
        <v>0</v>
      </c>
      <c r="AF21" s="62">
        <f>+(AF23*K23)</f>
        <v>0</v>
      </c>
      <c r="AG21" s="63">
        <f>SUM(AE21:AF21)</f>
        <v>0</v>
      </c>
      <c r="AH21" s="62">
        <f>+(AH23*K23)</f>
        <v>0</v>
      </c>
      <c r="AI21" s="62">
        <f>+(AI23*K23)</f>
        <v>0</v>
      </c>
      <c r="AJ21" s="63">
        <f>SUM(AH21:AI21)</f>
        <v>0</v>
      </c>
      <c r="AK21" s="62">
        <f>+(AK23*$L$16)</f>
        <v>0</v>
      </c>
      <c r="AL21" s="62">
        <f>+(AL23*$L$16)</f>
        <v>0</v>
      </c>
      <c r="AM21" s="63">
        <f>SUM(AK21:AL21)</f>
        <v>0</v>
      </c>
      <c r="AN21" s="62">
        <f>+(AN23*$M$16)</f>
        <v>0</v>
      </c>
      <c r="AO21" s="62">
        <f>+(AO23*$M$16)</f>
        <v>0</v>
      </c>
      <c r="AP21" s="80">
        <f>SUM(AN21:AO21)</f>
        <v>0</v>
      </c>
      <c r="AQ21" s="59"/>
      <c r="AR21" s="60"/>
      <c r="AS21" s="60"/>
      <c r="AT21" s="60"/>
      <c r="AU21" s="60"/>
      <c r="AV21" s="60"/>
      <c r="AW21" s="60"/>
      <c r="AX21" s="114"/>
      <c r="AY21" s="59">
        <f>+U21+X21+AA21+AD21</f>
        <v>0</v>
      </c>
      <c r="AZ21" s="197" t="e">
        <f>+AY21/I21</f>
        <v>#DIV/0!</v>
      </c>
      <c r="BA21" s="190"/>
      <c r="BB21" s="64"/>
      <c r="BC21" s="64"/>
      <c r="BD21" s="64"/>
      <c r="BE21" s="64"/>
      <c r="BF21" s="64"/>
      <c r="BG21" s="64"/>
      <c r="BH21" s="139"/>
      <c r="BI21" s="162"/>
      <c r="BJ21" s="66"/>
      <c r="BK21" s="66"/>
      <c r="BL21" s="132"/>
      <c r="BM21" s="162"/>
      <c r="BN21" s="66"/>
      <c r="BO21" s="66"/>
      <c r="BP21" s="132"/>
      <c r="BQ21" s="65" t="e">
        <f t="shared" ref="BQ21:BT22" si="15">+BM21/BI21</f>
        <v>#DIV/0!</v>
      </c>
      <c r="BR21" s="64" t="e">
        <f t="shared" si="15"/>
        <v>#DIV/0!</v>
      </c>
      <c r="BS21" s="64" t="e">
        <f t="shared" si="15"/>
        <v>#DIV/0!</v>
      </c>
      <c r="BT21" s="139" t="e">
        <f t="shared" si="15"/>
        <v>#DIV/0!</v>
      </c>
      <c r="BU21" s="162"/>
      <c r="BV21" s="66"/>
      <c r="BW21" s="66"/>
      <c r="BX21" s="132"/>
      <c r="BY21" s="65" t="e">
        <f t="shared" ref="BY21:CB22" si="16">+BU21/BI21</f>
        <v>#DIV/0!</v>
      </c>
      <c r="BZ21" s="64" t="e">
        <f t="shared" si="16"/>
        <v>#DIV/0!</v>
      </c>
      <c r="CA21" s="64" t="e">
        <f t="shared" si="16"/>
        <v>#DIV/0!</v>
      </c>
      <c r="CB21" s="139" t="e">
        <f t="shared" si="16"/>
        <v>#DIV/0!</v>
      </c>
      <c r="CC21" s="162">
        <f t="shared" ref="CC21:CF22" si="17">+BM21-BU21</f>
        <v>0</v>
      </c>
      <c r="CD21" s="66">
        <f t="shared" si="17"/>
        <v>0</v>
      </c>
      <c r="CE21" s="66">
        <f t="shared" si="17"/>
        <v>0</v>
      </c>
      <c r="CF21" s="132">
        <f t="shared" si="17"/>
        <v>0</v>
      </c>
      <c r="CG21" s="62"/>
      <c r="CH21" s="63"/>
      <c r="CI21" s="63"/>
      <c r="CJ21" s="80"/>
      <c r="CK21" s="65" t="e">
        <f t="shared" ref="CK21:CN22" si="18">+CG21/CC21</f>
        <v>#DIV/0!</v>
      </c>
      <c r="CL21" s="64" t="e">
        <f t="shared" si="18"/>
        <v>#DIV/0!</v>
      </c>
      <c r="CM21" s="64" t="e">
        <f t="shared" si="18"/>
        <v>#DIV/0!</v>
      </c>
      <c r="CN21" s="139" t="e">
        <f t="shared" si="18"/>
        <v>#DIV/0!</v>
      </c>
      <c r="CO21" s="145">
        <f>SUM(BI21:BL21)</f>
        <v>0</v>
      </c>
      <c r="CP21" s="126">
        <f>SUM(BM21:BP21)</f>
        <v>0</v>
      </c>
      <c r="CQ21" s="126">
        <f>SUM(BU21:BX21)</f>
        <v>0</v>
      </c>
      <c r="CR21" s="118" t="e">
        <f>+CQ21/CO21</f>
        <v>#DIV/0!</v>
      </c>
    </row>
    <row r="22" spans="1:96" ht="24" customHeight="1" thickBot="1">
      <c r="A22" s="70"/>
      <c r="B22" s="229" t="s">
        <v>2583</v>
      </c>
      <c r="C22" s="229"/>
      <c r="D22" s="67"/>
      <c r="E22" s="68"/>
      <c r="F22" s="68"/>
      <c r="G22" s="68"/>
      <c r="H22" s="68"/>
      <c r="I22" s="69"/>
      <c r="J22" s="71"/>
      <c r="K22" s="72"/>
      <c r="L22" s="72"/>
      <c r="M22" s="81"/>
      <c r="N22" s="464"/>
      <c r="O22" s="464"/>
      <c r="P22" s="464"/>
      <c r="Q22" s="464"/>
      <c r="R22" s="464"/>
      <c r="S22" s="67"/>
      <c r="T22" s="68"/>
      <c r="U22" s="68">
        <f>SUM(S22:T22)</f>
        <v>0</v>
      </c>
      <c r="V22" s="68"/>
      <c r="W22" s="68"/>
      <c r="X22" s="68">
        <f>SUM(V22:W22)</f>
        <v>0</v>
      </c>
      <c r="Y22" s="68"/>
      <c r="Z22" s="68"/>
      <c r="AA22" s="68">
        <f>SUM(Y22:Z22)</f>
        <v>0</v>
      </c>
      <c r="AB22" s="68"/>
      <c r="AC22" s="68"/>
      <c r="AD22" s="115">
        <f>SUM(AB22:AC22)</f>
        <v>0</v>
      </c>
      <c r="AE22" s="174" t="e">
        <f>+(#REF!*#REF!)+(#REF!*#REF!)</f>
        <v>#REF!</v>
      </c>
      <c r="AF22" s="174" t="e">
        <f>+(#REF!*#REF!)+(#REF!*#REF!)</f>
        <v>#REF!</v>
      </c>
      <c r="AG22" s="100" t="e">
        <f>SUM(AE22:AF22)</f>
        <v>#REF!</v>
      </c>
      <c r="AH22" s="174" t="e">
        <f>+(#REF!*#REF!)+(#REF!*#REF!)</f>
        <v>#REF!</v>
      </c>
      <c r="AI22" s="174" t="e">
        <f>+(#REF!*#REF!)+(#REF!*#REF!)</f>
        <v>#REF!</v>
      </c>
      <c r="AJ22" s="100" t="e">
        <f>SUM(AH22:AI22)</f>
        <v>#REF!</v>
      </c>
      <c r="AK22" s="174" t="e">
        <f>+(#REF!*#REF!)+(#REF!*#REF!)</f>
        <v>#REF!</v>
      </c>
      <c r="AL22" s="174" t="e">
        <f>+(#REF!*#REF!)+(#REF!*#REF!)</f>
        <v>#REF!</v>
      </c>
      <c r="AM22" s="100" t="e">
        <f>SUM(AK22:AL22)</f>
        <v>#REF!</v>
      </c>
      <c r="AN22" s="174" t="e">
        <f>+(#REF!*#REF!)+(#REF!*#REF!)</f>
        <v>#REF!</v>
      </c>
      <c r="AO22" s="174" t="e">
        <f>+(#REF!*#REF!)+(#REF!*#REF!)</f>
        <v>#REF!</v>
      </c>
      <c r="AP22" s="183" t="e">
        <f>SUM(AN22:AO22)</f>
        <v>#REF!</v>
      </c>
      <c r="AQ22" s="67"/>
      <c r="AR22" s="68"/>
      <c r="AS22" s="68"/>
      <c r="AT22" s="68"/>
      <c r="AU22" s="68"/>
      <c r="AV22" s="68"/>
      <c r="AW22" s="68"/>
      <c r="AX22" s="115"/>
      <c r="AY22" s="67">
        <f>+U22+X22+AA22+AD22</f>
        <v>0</v>
      </c>
      <c r="AZ22" s="198" t="e">
        <f>+AY22/I22</f>
        <v>#DIV/0!</v>
      </c>
      <c r="BA22" s="191"/>
      <c r="BB22" s="73"/>
      <c r="BC22" s="73"/>
      <c r="BD22" s="73"/>
      <c r="BE22" s="73"/>
      <c r="BF22" s="73"/>
      <c r="BG22" s="73"/>
      <c r="BH22" s="140"/>
      <c r="BI22" s="163"/>
      <c r="BJ22" s="75"/>
      <c r="BK22" s="75"/>
      <c r="BL22" s="133"/>
      <c r="BM22" s="163"/>
      <c r="BN22" s="75"/>
      <c r="BO22" s="75"/>
      <c r="BP22" s="133"/>
      <c r="BQ22" s="74" t="e">
        <f t="shared" si="15"/>
        <v>#DIV/0!</v>
      </c>
      <c r="BR22" s="73" t="e">
        <f t="shared" si="15"/>
        <v>#DIV/0!</v>
      </c>
      <c r="BS22" s="73" t="e">
        <f t="shared" si="15"/>
        <v>#DIV/0!</v>
      </c>
      <c r="BT22" s="140" t="e">
        <f t="shared" si="15"/>
        <v>#DIV/0!</v>
      </c>
      <c r="BU22" s="163"/>
      <c r="BV22" s="75"/>
      <c r="BW22" s="75"/>
      <c r="BX22" s="133"/>
      <c r="BY22" s="74" t="e">
        <f t="shared" si="16"/>
        <v>#DIV/0!</v>
      </c>
      <c r="BZ22" s="73" t="e">
        <f t="shared" si="16"/>
        <v>#DIV/0!</v>
      </c>
      <c r="CA22" s="73" t="e">
        <f t="shared" si="16"/>
        <v>#DIV/0!</v>
      </c>
      <c r="CB22" s="140" t="e">
        <f t="shared" si="16"/>
        <v>#DIV/0!</v>
      </c>
      <c r="CC22" s="163">
        <f t="shared" si="17"/>
        <v>0</v>
      </c>
      <c r="CD22" s="75">
        <f t="shared" si="17"/>
        <v>0</v>
      </c>
      <c r="CE22" s="75">
        <f t="shared" si="17"/>
        <v>0</v>
      </c>
      <c r="CF22" s="133">
        <f t="shared" si="17"/>
        <v>0</v>
      </c>
      <c r="CG22" s="174"/>
      <c r="CH22" s="100"/>
      <c r="CI22" s="100"/>
      <c r="CJ22" s="183"/>
      <c r="CK22" s="74" t="e">
        <f t="shared" si="18"/>
        <v>#DIV/0!</v>
      </c>
      <c r="CL22" s="73" t="e">
        <f t="shared" si="18"/>
        <v>#DIV/0!</v>
      </c>
      <c r="CM22" s="73" t="e">
        <f t="shared" si="18"/>
        <v>#DIV/0!</v>
      </c>
      <c r="CN22" s="140" t="e">
        <f t="shared" si="18"/>
        <v>#DIV/0!</v>
      </c>
      <c r="CO22" s="146">
        <f>SUM(BI22:BL22)</f>
        <v>0</v>
      </c>
      <c r="CP22" s="127">
        <f>SUM(BM22:BP22)</f>
        <v>0</v>
      </c>
      <c r="CQ22" s="127">
        <f>SUM(BU22:BX22)</f>
        <v>0</v>
      </c>
      <c r="CR22" s="119" t="e">
        <f>+CQ22/CO22</f>
        <v>#DIV/0!</v>
      </c>
    </row>
    <row r="23" spans="1:96" ht="28.5" customHeight="1" thickBot="1">
      <c r="A23" s="35"/>
      <c r="B23" s="10" t="str">
        <f>PONDERACION!H15</f>
        <v>1. Ejecutar acciones de  reconversión socioambiental de sistemas productivos en el departamento del Quindío.</v>
      </c>
      <c r="C23" s="236" t="str">
        <f>PONDERACION!I15</f>
        <v>Número</v>
      </c>
      <c r="D23" s="207" t="str">
        <f>PONDERACION!J15</f>
        <v>Número de Parcelas</v>
      </c>
      <c r="E23" s="264">
        <f>PONDERACION!K15</f>
        <v>3</v>
      </c>
      <c r="F23" s="264">
        <f>PONDERACION!L15</f>
        <v>8</v>
      </c>
      <c r="G23" s="264">
        <f>PONDERACION!M15</f>
        <v>8</v>
      </c>
      <c r="H23" s="264">
        <f>PONDERACION!N15</f>
        <v>8</v>
      </c>
      <c r="I23" s="264">
        <f>PONDERACION!O15</f>
        <v>27</v>
      </c>
      <c r="J23" s="265">
        <f>PONDERACION!P15</f>
        <v>0.5</v>
      </c>
      <c r="K23" s="265">
        <f>PONDERACION!Q15</f>
        <v>0.5</v>
      </c>
      <c r="L23" s="265">
        <f>PONDERACION!R15</f>
        <v>0.5</v>
      </c>
      <c r="M23" s="265">
        <f>PONDERACION!S15</f>
        <v>0.5</v>
      </c>
      <c r="N23" s="470">
        <v>63000000</v>
      </c>
      <c r="O23" s="471">
        <v>73000000</v>
      </c>
      <c r="P23" s="471">
        <v>45620000</v>
      </c>
      <c r="Q23" s="471">
        <v>48620000</v>
      </c>
      <c r="R23" s="471">
        <f>SUM(N23:Q23)</f>
        <v>230240000</v>
      </c>
      <c r="S23" s="194"/>
      <c r="T23" s="3"/>
      <c r="U23" s="3"/>
      <c r="V23" s="3"/>
      <c r="W23" s="3"/>
      <c r="X23" s="3"/>
      <c r="Y23" s="3"/>
      <c r="Z23" s="3"/>
      <c r="AA23" s="3"/>
      <c r="AB23" s="3"/>
      <c r="AC23" s="3"/>
      <c r="AD23" s="34"/>
      <c r="AE23" s="5"/>
      <c r="AF23" s="5"/>
      <c r="AG23" s="5"/>
      <c r="AH23" s="5"/>
      <c r="AI23" s="5"/>
      <c r="AJ23" s="5"/>
      <c r="AK23" s="5"/>
      <c r="AL23" s="5"/>
      <c r="AM23" s="5"/>
      <c r="AN23" s="5"/>
      <c r="AO23" s="5"/>
      <c r="AP23" s="82"/>
      <c r="AQ23" s="36"/>
      <c r="AR23" s="3"/>
      <c r="AS23" s="3"/>
      <c r="AT23" s="3"/>
      <c r="AU23" s="3"/>
      <c r="AV23" s="3"/>
      <c r="AW23" s="3"/>
      <c r="AX23" s="34"/>
      <c r="AY23" s="36"/>
      <c r="AZ23" s="199"/>
      <c r="BA23" s="192"/>
      <c r="BB23" s="4"/>
      <c r="BC23" s="4"/>
      <c r="BD23" s="4"/>
      <c r="BE23" s="4"/>
      <c r="BF23" s="4"/>
      <c r="BG23" s="4"/>
      <c r="BH23" s="141"/>
      <c r="BI23" s="164"/>
      <c r="BJ23" s="6"/>
      <c r="BK23" s="6"/>
      <c r="BL23" s="134"/>
      <c r="BM23" s="164"/>
      <c r="BN23" s="6"/>
      <c r="BO23" s="6"/>
      <c r="BP23" s="134"/>
      <c r="BQ23" s="8"/>
      <c r="BR23" s="4"/>
      <c r="BS23" s="4"/>
      <c r="BT23" s="141"/>
      <c r="BU23" s="164"/>
      <c r="BV23" s="6"/>
      <c r="BW23" s="6"/>
      <c r="BX23" s="134"/>
      <c r="BY23" s="8"/>
      <c r="BZ23" s="4"/>
      <c r="CA23" s="4"/>
      <c r="CB23" s="141"/>
      <c r="CC23" s="164"/>
      <c r="CD23" s="6"/>
      <c r="CE23" s="6"/>
      <c r="CF23" s="134"/>
      <c r="CG23" s="37"/>
      <c r="CH23" s="5"/>
      <c r="CI23" s="5"/>
      <c r="CJ23" s="82"/>
      <c r="CK23" s="8"/>
      <c r="CL23" s="4"/>
      <c r="CM23" s="4"/>
      <c r="CN23" s="141"/>
      <c r="CO23" s="147"/>
      <c r="CP23" s="128"/>
      <c r="CQ23" s="128"/>
      <c r="CR23" s="120"/>
    </row>
    <row r="24" spans="1:96" ht="32.25" customHeight="1" thickBot="1">
      <c r="A24" s="35"/>
      <c r="B24" s="10" t="str">
        <f>PONDERACION!H16</f>
        <v>2. Ejecutar acciones para la recuperación y rehabilitación de suelos degradados en el departamento del Quindío.</v>
      </c>
      <c r="C24" s="236" t="str">
        <f>PONDERACION!I16</f>
        <v>Número</v>
      </c>
      <c r="D24" s="207" t="str">
        <f>PONDERACION!J16</f>
        <v>Número de Predios</v>
      </c>
      <c r="E24" s="264">
        <f>PONDERACION!K16</f>
        <v>8</v>
      </c>
      <c r="F24" s="264">
        <f>PONDERACION!L16</f>
        <v>12</v>
      </c>
      <c r="G24" s="264">
        <f>PONDERACION!M16</f>
        <v>12</v>
      </c>
      <c r="H24" s="264">
        <f>PONDERACION!N16</f>
        <v>12</v>
      </c>
      <c r="I24" s="264">
        <f>PONDERACION!O16</f>
        <v>44</v>
      </c>
      <c r="J24" s="265">
        <f>PONDERACION!P16</f>
        <v>0.5</v>
      </c>
      <c r="K24" s="265">
        <f>PONDERACION!Q16</f>
        <v>0.5</v>
      </c>
      <c r="L24" s="265">
        <f>PONDERACION!R16</f>
        <v>0.5</v>
      </c>
      <c r="M24" s="265">
        <f>PONDERACION!S16</f>
        <v>0.5</v>
      </c>
      <c r="N24" s="472">
        <v>1047000000</v>
      </c>
      <c r="O24" s="473">
        <v>254963722.72999999</v>
      </c>
      <c r="P24" s="473">
        <v>209312160.19999999</v>
      </c>
      <c r="Q24" s="473">
        <v>199459375.31</v>
      </c>
      <c r="R24" s="471">
        <f>SUM(N24:Q24)</f>
        <v>1710735258.24</v>
      </c>
      <c r="S24" s="194"/>
      <c r="T24" s="3"/>
      <c r="U24" s="3"/>
      <c r="V24" s="3"/>
      <c r="W24" s="3"/>
      <c r="X24" s="3"/>
      <c r="Y24" s="3"/>
      <c r="Z24" s="3"/>
      <c r="AA24" s="3"/>
      <c r="AB24" s="3"/>
      <c r="AC24" s="3"/>
      <c r="AD24" s="34"/>
      <c r="AE24" s="5"/>
      <c r="AF24" s="5"/>
      <c r="AG24" s="5"/>
      <c r="AH24" s="5"/>
      <c r="AI24" s="5"/>
      <c r="AJ24" s="5"/>
      <c r="AK24" s="5"/>
      <c r="AL24" s="5"/>
      <c r="AM24" s="5"/>
      <c r="AN24" s="5"/>
      <c r="AO24" s="5"/>
      <c r="AP24" s="82"/>
      <c r="AQ24" s="36"/>
      <c r="AR24" s="3"/>
      <c r="AS24" s="3"/>
      <c r="AT24" s="3"/>
      <c r="AU24" s="3"/>
      <c r="AV24" s="3"/>
      <c r="AW24" s="3"/>
      <c r="AX24" s="34"/>
      <c r="AY24" s="36"/>
      <c r="AZ24" s="199"/>
      <c r="BA24" s="192"/>
      <c r="BB24" s="4"/>
      <c r="BC24" s="4"/>
      <c r="BD24" s="4"/>
      <c r="BE24" s="4"/>
      <c r="BF24" s="4"/>
      <c r="BG24" s="4"/>
      <c r="BH24" s="141"/>
      <c r="BI24" s="164"/>
      <c r="BJ24" s="6"/>
      <c r="BK24" s="6"/>
      <c r="BL24" s="134"/>
      <c r="BM24" s="164"/>
      <c r="BN24" s="6"/>
      <c r="BO24" s="6"/>
      <c r="BP24" s="134"/>
      <c r="BQ24" s="8"/>
      <c r="BR24" s="4"/>
      <c r="BS24" s="4"/>
      <c r="BT24" s="141"/>
      <c r="BU24" s="164"/>
      <c r="BV24" s="6"/>
      <c r="BW24" s="6"/>
      <c r="BX24" s="134"/>
      <c r="BY24" s="8"/>
      <c r="BZ24" s="4"/>
      <c r="CA24" s="4"/>
      <c r="CB24" s="141"/>
      <c r="CC24" s="164"/>
      <c r="CD24" s="6"/>
      <c r="CE24" s="6"/>
      <c r="CF24" s="134"/>
      <c r="CG24" s="37"/>
      <c r="CH24" s="5"/>
      <c r="CI24" s="5"/>
      <c r="CJ24" s="82"/>
      <c r="CK24" s="8"/>
      <c r="CL24" s="4"/>
      <c r="CM24" s="4"/>
      <c r="CN24" s="141"/>
      <c r="CO24" s="147"/>
      <c r="CP24" s="128"/>
      <c r="CQ24" s="128"/>
      <c r="CR24" s="120"/>
    </row>
    <row r="25" spans="1:96" ht="36.75" customHeight="1" thickBot="1">
      <c r="A25" s="58"/>
      <c r="B25" s="228" t="str">
        <f>PONDERACION!E17</f>
        <v>Proyecto 4. Implementación de la planificación territorial y regional para el ordenamiento ambiental en el departamento del Quindío.</v>
      </c>
      <c r="C25" s="228"/>
      <c r="D25" s="59"/>
      <c r="E25" s="60"/>
      <c r="F25" s="60"/>
      <c r="G25" s="60"/>
      <c r="H25" s="60"/>
      <c r="I25" s="61"/>
      <c r="J25" s="251">
        <f>PROGR_PROYEC_PONDE!F9</f>
        <v>0.16</v>
      </c>
      <c r="K25" s="251">
        <f>J25</f>
        <v>0.16</v>
      </c>
      <c r="L25" s="251">
        <f>J25</f>
        <v>0.16</v>
      </c>
      <c r="M25" s="251">
        <f>J25</f>
        <v>0.16</v>
      </c>
      <c r="N25" s="469">
        <f>N27+N28+N29+N30+N31+N32+N33+N34+N35</f>
        <v>189000000</v>
      </c>
      <c r="O25" s="469">
        <f t="shared" ref="O25:R25" si="19">O27+O28+O29+O30+O31+O32+O33+O34+O35</f>
        <v>253400000</v>
      </c>
      <c r="P25" s="469">
        <f t="shared" si="19"/>
        <v>235210000</v>
      </c>
      <c r="Q25" s="469">
        <f t="shared" si="19"/>
        <v>260200000</v>
      </c>
      <c r="R25" s="469">
        <f t="shared" si="19"/>
        <v>937810000</v>
      </c>
      <c r="S25" s="59"/>
      <c r="T25" s="60"/>
      <c r="U25" s="60">
        <f>SUM(S25:T25)</f>
        <v>0</v>
      </c>
      <c r="V25" s="60"/>
      <c r="W25" s="60"/>
      <c r="X25" s="60">
        <f>SUM(V25:W25)</f>
        <v>0</v>
      </c>
      <c r="Y25" s="60"/>
      <c r="Z25" s="60"/>
      <c r="AA25" s="60">
        <f>SUM(Y25:Z25)</f>
        <v>0</v>
      </c>
      <c r="AB25" s="60"/>
      <c r="AC25" s="60"/>
      <c r="AD25" s="114">
        <f>SUM(AB25:AC25)</f>
        <v>0</v>
      </c>
      <c r="AE25" s="62">
        <f>+(AE27*J27)</f>
        <v>0</v>
      </c>
      <c r="AF25" s="62">
        <f>+(AF27*K27)</f>
        <v>0</v>
      </c>
      <c r="AG25" s="63">
        <f>SUM(AE25:AF25)</f>
        <v>0</v>
      </c>
      <c r="AH25" s="62">
        <f>+(AH27*K27)</f>
        <v>0</v>
      </c>
      <c r="AI25" s="62">
        <f>+(AI27*K27)</f>
        <v>0</v>
      </c>
      <c r="AJ25" s="63">
        <f>SUM(AH25:AI25)</f>
        <v>0</v>
      </c>
      <c r="AK25" s="62">
        <f>+(AK27*$L$16)</f>
        <v>0</v>
      </c>
      <c r="AL25" s="62">
        <f>+(AL27*$L$16)</f>
        <v>0</v>
      </c>
      <c r="AM25" s="63">
        <f>SUM(AK25:AL25)</f>
        <v>0</v>
      </c>
      <c r="AN25" s="62">
        <f>+(AN27*$M$16)</f>
        <v>0</v>
      </c>
      <c r="AO25" s="62">
        <f>+(AO27*$M$16)</f>
        <v>0</v>
      </c>
      <c r="AP25" s="80">
        <f>SUM(AN25:AO25)</f>
        <v>0</v>
      </c>
      <c r="AQ25" s="59"/>
      <c r="AR25" s="60"/>
      <c r="AS25" s="60"/>
      <c r="AT25" s="60"/>
      <c r="AU25" s="60"/>
      <c r="AV25" s="60"/>
      <c r="AW25" s="60"/>
      <c r="AX25" s="114"/>
      <c r="AY25" s="59">
        <f>+U25+X25+AA25+AD25</f>
        <v>0</v>
      </c>
      <c r="AZ25" s="197" t="e">
        <f>+AY25/I25</f>
        <v>#DIV/0!</v>
      </c>
      <c r="BA25" s="190"/>
      <c r="BB25" s="64"/>
      <c r="BC25" s="64"/>
      <c r="BD25" s="64"/>
      <c r="BE25" s="64"/>
      <c r="BF25" s="64"/>
      <c r="BG25" s="64"/>
      <c r="BH25" s="139"/>
      <c r="BI25" s="162"/>
      <c r="BJ25" s="66"/>
      <c r="BK25" s="66"/>
      <c r="BL25" s="132"/>
      <c r="BM25" s="162"/>
      <c r="BN25" s="66"/>
      <c r="BO25" s="66"/>
      <c r="BP25" s="132"/>
      <c r="BQ25" s="65" t="e">
        <f t="shared" ref="BQ25:BT26" si="20">+BM25/BI25</f>
        <v>#DIV/0!</v>
      </c>
      <c r="BR25" s="64" t="e">
        <f t="shared" si="20"/>
        <v>#DIV/0!</v>
      </c>
      <c r="BS25" s="64" t="e">
        <f t="shared" si="20"/>
        <v>#DIV/0!</v>
      </c>
      <c r="BT25" s="139" t="e">
        <f t="shared" si="20"/>
        <v>#DIV/0!</v>
      </c>
      <c r="BU25" s="162"/>
      <c r="BV25" s="66"/>
      <c r="BW25" s="66"/>
      <c r="BX25" s="132"/>
      <c r="BY25" s="65" t="e">
        <f t="shared" ref="BY25:CB26" si="21">+BU25/BI25</f>
        <v>#DIV/0!</v>
      </c>
      <c r="BZ25" s="64" t="e">
        <f t="shared" si="21"/>
        <v>#DIV/0!</v>
      </c>
      <c r="CA25" s="64" t="e">
        <f t="shared" si="21"/>
        <v>#DIV/0!</v>
      </c>
      <c r="CB25" s="139" t="e">
        <f t="shared" si="21"/>
        <v>#DIV/0!</v>
      </c>
      <c r="CC25" s="162">
        <f t="shared" ref="CC25:CF26" si="22">+BM25-BU25</f>
        <v>0</v>
      </c>
      <c r="CD25" s="66">
        <f t="shared" si="22"/>
        <v>0</v>
      </c>
      <c r="CE25" s="66">
        <f t="shared" si="22"/>
        <v>0</v>
      </c>
      <c r="CF25" s="132">
        <f t="shared" si="22"/>
        <v>0</v>
      </c>
      <c r="CG25" s="62"/>
      <c r="CH25" s="63"/>
      <c r="CI25" s="63"/>
      <c r="CJ25" s="80"/>
      <c r="CK25" s="65" t="e">
        <f t="shared" ref="CK25:CN26" si="23">+CG25/CC25</f>
        <v>#DIV/0!</v>
      </c>
      <c r="CL25" s="64" t="e">
        <f t="shared" si="23"/>
        <v>#DIV/0!</v>
      </c>
      <c r="CM25" s="64" t="e">
        <f t="shared" si="23"/>
        <v>#DIV/0!</v>
      </c>
      <c r="CN25" s="139" t="e">
        <f t="shared" si="23"/>
        <v>#DIV/0!</v>
      </c>
      <c r="CO25" s="145">
        <f>SUM(BI25:BL25)</f>
        <v>0</v>
      </c>
      <c r="CP25" s="126">
        <f>SUM(BM25:BP25)</f>
        <v>0</v>
      </c>
      <c r="CQ25" s="126">
        <f>SUM(BU25:BX25)</f>
        <v>0</v>
      </c>
      <c r="CR25" s="118" t="e">
        <f>+CQ25/CO25</f>
        <v>#DIV/0!</v>
      </c>
    </row>
    <row r="26" spans="1:96" ht="27.75" customHeight="1" thickBot="1">
      <c r="A26" s="70"/>
      <c r="B26" s="229" t="s">
        <v>2583</v>
      </c>
      <c r="C26" s="229"/>
      <c r="D26" s="67"/>
      <c r="E26" s="68"/>
      <c r="F26" s="68"/>
      <c r="G26" s="68"/>
      <c r="H26" s="68"/>
      <c r="I26" s="69"/>
      <c r="J26" s="71"/>
      <c r="K26" s="72"/>
      <c r="L26" s="72"/>
      <c r="M26" s="81"/>
      <c r="N26" s="464"/>
      <c r="O26" s="464"/>
      <c r="P26" s="464"/>
      <c r="Q26" s="464"/>
      <c r="R26" s="464"/>
      <c r="S26" s="67"/>
      <c r="T26" s="68"/>
      <c r="U26" s="68">
        <f>SUM(S26:T26)</f>
        <v>0</v>
      </c>
      <c r="V26" s="68"/>
      <c r="W26" s="68"/>
      <c r="X26" s="68">
        <f>SUM(V26:W26)</f>
        <v>0</v>
      </c>
      <c r="Y26" s="68"/>
      <c r="Z26" s="68"/>
      <c r="AA26" s="68">
        <f>SUM(Y26:Z26)</f>
        <v>0</v>
      </c>
      <c r="AB26" s="68"/>
      <c r="AC26" s="68"/>
      <c r="AD26" s="115">
        <f>SUM(AB26:AC26)</f>
        <v>0</v>
      </c>
      <c r="AE26" s="174" t="e">
        <f>+(#REF!*#REF!)+(#REF!*#REF!)</f>
        <v>#REF!</v>
      </c>
      <c r="AF26" s="174" t="e">
        <f>+(#REF!*#REF!)+(#REF!*#REF!)</f>
        <v>#REF!</v>
      </c>
      <c r="AG26" s="100" t="e">
        <f>SUM(AE26:AF26)</f>
        <v>#REF!</v>
      </c>
      <c r="AH26" s="174" t="e">
        <f>+(#REF!*#REF!)+(#REF!*#REF!)</f>
        <v>#REF!</v>
      </c>
      <c r="AI26" s="174" t="e">
        <f>+(#REF!*#REF!)+(#REF!*#REF!)</f>
        <v>#REF!</v>
      </c>
      <c r="AJ26" s="100" t="e">
        <f>SUM(AH26:AI26)</f>
        <v>#REF!</v>
      </c>
      <c r="AK26" s="174" t="e">
        <f>+(#REF!*#REF!)+(#REF!*#REF!)</f>
        <v>#REF!</v>
      </c>
      <c r="AL26" s="174" t="e">
        <f>+(#REF!*#REF!)+(#REF!*#REF!)</f>
        <v>#REF!</v>
      </c>
      <c r="AM26" s="100" t="e">
        <f>SUM(AK26:AL26)</f>
        <v>#REF!</v>
      </c>
      <c r="AN26" s="174" t="e">
        <f>+(#REF!*#REF!)+(#REF!*#REF!)</f>
        <v>#REF!</v>
      </c>
      <c r="AO26" s="174" t="e">
        <f>+(#REF!*#REF!)+(#REF!*#REF!)</f>
        <v>#REF!</v>
      </c>
      <c r="AP26" s="183" t="e">
        <f>SUM(AN26:AO26)</f>
        <v>#REF!</v>
      </c>
      <c r="AQ26" s="67"/>
      <c r="AR26" s="68"/>
      <c r="AS26" s="68"/>
      <c r="AT26" s="68"/>
      <c r="AU26" s="68"/>
      <c r="AV26" s="68"/>
      <c r="AW26" s="68"/>
      <c r="AX26" s="115"/>
      <c r="AY26" s="67">
        <f>+U26+X26+AA26+AD26</f>
        <v>0</v>
      </c>
      <c r="AZ26" s="198" t="e">
        <f>+AY26/I26</f>
        <v>#DIV/0!</v>
      </c>
      <c r="BA26" s="191"/>
      <c r="BB26" s="73"/>
      <c r="BC26" s="73"/>
      <c r="BD26" s="73"/>
      <c r="BE26" s="73"/>
      <c r="BF26" s="73"/>
      <c r="BG26" s="73"/>
      <c r="BH26" s="140"/>
      <c r="BI26" s="163"/>
      <c r="BJ26" s="75"/>
      <c r="BK26" s="75"/>
      <c r="BL26" s="133"/>
      <c r="BM26" s="163"/>
      <c r="BN26" s="75"/>
      <c r="BO26" s="75"/>
      <c r="BP26" s="133"/>
      <c r="BQ26" s="74" t="e">
        <f t="shared" si="20"/>
        <v>#DIV/0!</v>
      </c>
      <c r="BR26" s="73" t="e">
        <f t="shared" si="20"/>
        <v>#DIV/0!</v>
      </c>
      <c r="BS26" s="73" t="e">
        <f t="shared" si="20"/>
        <v>#DIV/0!</v>
      </c>
      <c r="BT26" s="140" t="e">
        <f t="shared" si="20"/>
        <v>#DIV/0!</v>
      </c>
      <c r="BU26" s="163"/>
      <c r="BV26" s="75"/>
      <c r="BW26" s="75"/>
      <c r="BX26" s="133"/>
      <c r="BY26" s="74" t="e">
        <f t="shared" si="21"/>
        <v>#DIV/0!</v>
      </c>
      <c r="BZ26" s="73" t="e">
        <f t="shared" si="21"/>
        <v>#DIV/0!</v>
      </c>
      <c r="CA26" s="73" t="e">
        <f t="shared" si="21"/>
        <v>#DIV/0!</v>
      </c>
      <c r="CB26" s="140" t="e">
        <f t="shared" si="21"/>
        <v>#DIV/0!</v>
      </c>
      <c r="CC26" s="163">
        <f t="shared" si="22"/>
        <v>0</v>
      </c>
      <c r="CD26" s="75">
        <f t="shared" si="22"/>
        <v>0</v>
      </c>
      <c r="CE26" s="75">
        <f t="shared" si="22"/>
        <v>0</v>
      </c>
      <c r="CF26" s="133">
        <f t="shared" si="22"/>
        <v>0</v>
      </c>
      <c r="CG26" s="174"/>
      <c r="CH26" s="100"/>
      <c r="CI26" s="100"/>
      <c r="CJ26" s="183"/>
      <c r="CK26" s="74" t="e">
        <f t="shared" si="23"/>
        <v>#DIV/0!</v>
      </c>
      <c r="CL26" s="73" t="e">
        <f t="shared" si="23"/>
        <v>#DIV/0!</v>
      </c>
      <c r="CM26" s="73" t="e">
        <f t="shared" si="23"/>
        <v>#DIV/0!</v>
      </c>
      <c r="CN26" s="140" t="e">
        <f t="shared" si="23"/>
        <v>#DIV/0!</v>
      </c>
      <c r="CO26" s="146">
        <f>SUM(BI26:BL26)</f>
        <v>0</v>
      </c>
      <c r="CP26" s="127">
        <f>SUM(BM26:BP26)</f>
        <v>0</v>
      </c>
      <c r="CQ26" s="127">
        <f>SUM(BU26:BX26)</f>
        <v>0</v>
      </c>
      <c r="CR26" s="119" t="e">
        <f>+CQ26/CO26</f>
        <v>#DIV/0!</v>
      </c>
    </row>
    <row r="27" spans="1:96" ht="30" customHeight="1" thickBot="1">
      <c r="A27" s="35"/>
      <c r="B27" s="10" t="str">
        <f>PONDERACION!H17</f>
        <v>1. Revisar, ajustar y adoptar la zonificación de la Reserva Forestal Central a escala 1:25.000, según lineamientos del MADS.</v>
      </c>
      <c r="C27" s="207" t="str">
        <f>PONDERACION!I17</f>
        <v xml:space="preserve">Documento </v>
      </c>
      <c r="D27" s="207" t="str">
        <f>PONDERACION!J17</f>
        <v>Documento adoptado</v>
      </c>
      <c r="E27" s="264">
        <f>PONDERACION!K17</f>
        <v>1</v>
      </c>
      <c r="F27" s="264">
        <f>PONDERACION!L17</f>
        <v>0</v>
      </c>
      <c r="G27" s="264">
        <f>PONDERACION!M17</f>
        <v>0</v>
      </c>
      <c r="H27" s="264">
        <f>PONDERACION!N17</f>
        <v>0</v>
      </c>
      <c r="I27" s="264">
        <f>PONDERACION!O17</f>
        <v>1</v>
      </c>
      <c r="J27" s="265">
        <f>PONDERACION!P17</f>
        <v>0.14000000000000001</v>
      </c>
      <c r="K27" s="265">
        <f>PONDERACION!Q17</f>
        <v>0</v>
      </c>
      <c r="L27" s="265">
        <f>PONDERACION!R17</f>
        <v>0</v>
      </c>
      <c r="M27" s="265">
        <f>PONDERACION!S17</f>
        <v>0</v>
      </c>
      <c r="N27" s="474">
        <v>12000000</v>
      </c>
      <c r="O27" s="460">
        <v>0</v>
      </c>
      <c r="P27" s="460">
        <v>0</v>
      </c>
      <c r="Q27" s="460">
        <v>0</v>
      </c>
      <c r="R27" s="455">
        <f>SUM(N27:Q27)</f>
        <v>12000000</v>
      </c>
      <c r="S27" s="194"/>
      <c r="T27" s="3"/>
      <c r="U27" s="3"/>
      <c r="V27" s="3"/>
      <c r="W27" s="3"/>
      <c r="X27" s="3"/>
      <c r="Y27" s="3"/>
      <c r="Z27" s="3"/>
      <c r="AA27" s="3"/>
      <c r="AB27" s="3"/>
      <c r="AC27" s="3"/>
      <c r="AD27" s="34"/>
      <c r="AE27" s="5"/>
      <c r="AF27" s="5"/>
      <c r="AG27" s="5"/>
      <c r="AH27" s="5"/>
      <c r="AI27" s="5"/>
      <c r="AJ27" s="5"/>
      <c r="AK27" s="5"/>
      <c r="AL27" s="5"/>
      <c r="AM27" s="5"/>
      <c r="AN27" s="5"/>
      <c r="AO27" s="5"/>
      <c r="AP27" s="82"/>
      <c r="AQ27" s="36"/>
      <c r="AR27" s="3"/>
      <c r="AS27" s="3"/>
      <c r="AT27" s="3"/>
      <c r="AU27" s="3"/>
      <c r="AV27" s="3"/>
      <c r="AW27" s="3"/>
      <c r="AX27" s="34"/>
      <c r="AY27" s="36"/>
      <c r="AZ27" s="199"/>
      <c r="BA27" s="192"/>
      <c r="BB27" s="4"/>
      <c r="BC27" s="4"/>
      <c r="BD27" s="4"/>
      <c r="BE27" s="4"/>
      <c r="BF27" s="4"/>
      <c r="BG27" s="4"/>
      <c r="BH27" s="141"/>
      <c r="BI27" s="164"/>
      <c r="BJ27" s="6"/>
      <c r="BK27" s="6"/>
      <c r="BL27" s="134"/>
      <c r="BM27" s="164"/>
      <c r="BN27" s="6"/>
      <c r="BO27" s="6"/>
      <c r="BP27" s="134"/>
      <c r="BQ27" s="8"/>
      <c r="BR27" s="4"/>
      <c r="BS27" s="4"/>
      <c r="BT27" s="141"/>
      <c r="BU27" s="164"/>
      <c r="BV27" s="6"/>
      <c r="BW27" s="6"/>
      <c r="BX27" s="134"/>
      <c r="BY27" s="8"/>
      <c r="BZ27" s="4"/>
      <c r="CA27" s="4"/>
      <c r="CB27" s="141"/>
      <c r="CC27" s="164"/>
      <c r="CD27" s="6"/>
      <c r="CE27" s="6"/>
      <c r="CF27" s="134"/>
      <c r="CG27" s="37"/>
      <c r="CH27" s="5"/>
      <c r="CI27" s="5"/>
      <c r="CJ27" s="82"/>
      <c r="CK27" s="8"/>
      <c r="CL27" s="4"/>
      <c r="CM27" s="4"/>
      <c r="CN27" s="141"/>
      <c r="CO27" s="147"/>
      <c r="CP27" s="128"/>
      <c r="CQ27" s="128"/>
      <c r="CR27" s="120"/>
    </row>
    <row r="28" spans="1:96" ht="36.75" customHeight="1" thickBot="1">
      <c r="A28" s="35"/>
      <c r="B28" s="10" t="str">
        <f>PONDERACION!H18</f>
        <v>2. Generar  lineamientos para el manejo sostenible de la Reserva Forestal Central con enfoque en sistemas de producción.</v>
      </c>
      <c r="C28" s="207" t="str">
        <f>PONDERACION!I18</f>
        <v xml:space="preserve">Documento </v>
      </c>
      <c r="D28" s="207" t="str">
        <f>PONDERACION!J18</f>
        <v>Documento</v>
      </c>
      <c r="E28" s="264">
        <f>PONDERACION!K18</f>
        <v>1</v>
      </c>
      <c r="F28" s="264">
        <f>PONDERACION!L18</f>
        <v>0</v>
      </c>
      <c r="G28" s="264">
        <f>PONDERACION!M18</f>
        <v>0</v>
      </c>
      <c r="H28" s="264">
        <f>PONDERACION!N18</f>
        <v>0</v>
      </c>
      <c r="I28" s="264">
        <f>PONDERACION!O18</f>
        <v>1</v>
      </c>
      <c r="J28" s="265">
        <f>PONDERACION!P18</f>
        <v>0.14000000000000001</v>
      </c>
      <c r="K28" s="265">
        <f>PONDERACION!Q18</f>
        <v>0</v>
      </c>
      <c r="L28" s="265">
        <f>PONDERACION!R18</f>
        <v>0</v>
      </c>
      <c r="M28" s="265">
        <f>PONDERACION!S18</f>
        <v>0</v>
      </c>
      <c r="N28" s="461">
        <v>0</v>
      </c>
      <c r="O28" s="456">
        <v>0</v>
      </c>
      <c r="P28" s="456">
        <v>0</v>
      </c>
      <c r="Q28" s="456">
        <v>0</v>
      </c>
      <c r="R28" s="455">
        <f t="shared" ref="R28:R35" si="24">SUM(N28:Q28)</f>
        <v>0</v>
      </c>
      <c r="S28" s="194"/>
      <c r="T28" s="3"/>
      <c r="U28" s="3"/>
      <c r="V28" s="3"/>
      <c r="W28" s="3"/>
      <c r="X28" s="3"/>
      <c r="Y28" s="3"/>
      <c r="Z28" s="3"/>
      <c r="AA28" s="3"/>
      <c r="AB28" s="3"/>
      <c r="AC28" s="3"/>
      <c r="AD28" s="34"/>
      <c r="AE28" s="5"/>
      <c r="AF28" s="5"/>
      <c r="AG28" s="5"/>
      <c r="AH28" s="5"/>
      <c r="AI28" s="5"/>
      <c r="AJ28" s="5"/>
      <c r="AK28" s="5"/>
      <c r="AL28" s="5"/>
      <c r="AM28" s="5"/>
      <c r="AN28" s="5"/>
      <c r="AO28" s="5"/>
      <c r="AP28" s="82"/>
      <c r="AQ28" s="36"/>
      <c r="AR28" s="3"/>
      <c r="AS28" s="3"/>
      <c r="AT28" s="3"/>
      <c r="AU28" s="3"/>
      <c r="AV28" s="3"/>
      <c r="AW28" s="3"/>
      <c r="AX28" s="34"/>
      <c r="AY28" s="36"/>
      <c r="AZ28" s="199"/>
      <c r="BA28" s="192"/>
      <c r="BB28" s="4"/>
      <c r="BC28" s="4"/>
      <c r="BD28" s="4"/>
      <c r="BE28" s="4"/>
      <c r="BF28" s="4"/>
      <c r="BG28" s="4"/>
      <c r="BH28" s="141"/>
      <c r="BI28" s="164"/>
      <c r="BJ28" s="6"/>
      <c r="BK28" s="6"/>
      <c r="BL28" s="134"/>
      <c r="BM28" s="164"/>
      <c r="BN28" s="6"/>
      <c r="BO28" s="6"/>
      <c r="BP28" s="134"/>
      <c r="BQ28" s="8"/>
      <c r="BR28" s="4"/>
      <c r="BS28" s="4"/>
      <c r="BT28" s="141"/>
      <c r="BU28" s="164"/>
      <c r="BV28" s="6"/>
      <c r="BW28" s="6"/>
      <c r="BX28" s="134"/>
      <c r="BY28" s="8"/>
      <c r="BZ28" s="4"/>
      <c r="CA28" s="4"/>
      <c r="CB28" s="141"/>
      <c r="CC28" s="164"/>
      <c r="CD28" s="6"/>
      <c r="CE28" s="6"/>
      <c r="CF28" s="134"/>
      <c r="CG28" s="37"/>
      <c r="CH28" s="5"/>
      <c r="CI28" s="5"/>
      <c r="CJ28" s="82"/>
      <c r="CK28" s="8"/>
      <c r="CL28" s="4"/>
      <c r="CM28" s="4"/>
      <c r="CN28" s="141"/>
      <c r="CO28" s="147"/>
      <c r="CP28" s="128"/>
      <c r="CQ28" s="128"/>
      <c r="CR28" s="120"/>
    </row>
    <row r="29" spans="1:96" ht="30" customHeight="1" thickBot="1">
      <c r="A29" s="35"/>
      <c r="B29" s="10" t="str">
        <f>PONDERACION!H19</f>
        <v>3. Divulgar,  promover e  implementar los lineamientos de manejo sostenible del suelo en la Reserva Forestal Central a través de un plan de trabajo.</v>
      </c>
      <c r="C29" s="207" t="str">
        <f>PONDERACION!I19</f>
        <v>Porcentaje</v>
      </c>
      <c r="D29" s="207" t="str">
        <f>PONDERACION!J19</f>
        <v xml:space="preserve">% de ejecución del plan </v>
      </c>
      <c r="E29" s="265">
        <f>PONDERACION!K19</f>
        <v>0</v>
      </c>
      <c r="F29" s="265">
        <f>PONDERACION!L19</f>
        <v>0.3</v>
      </c>
      <c r="G29" s="265">
        <f>PONDERACION!M19</f>
        <v>0.3</v>
      </c>
      <c r="H29" s="265">
        <f>PONDERACION!N19</f>
        <v>0.4</v>
      </c>
      <c r="I29" s="265">
        <f>PONDERACION!O19</f>
        <v>1</v>
      </c>
      <c r="J29" s="265">
        <f>PONDERACION!P19</f>
        <v>0</v>
      </c>
      <c r="K29" s="265">
        <f>PONDERACION!Q19</f>
        <v>0.16</v>
      </c>
      <c r="L29" s="265">
        <f>PONDERACION!R19</f>
        <v>0.2</v>
      </c>
      <c r="M29" s="265">
        <f>PONDERACION!S19</f>
        <v>0.2</v>
      </c>
      <c r="N29" s="461">
        <v>0</v>
      </c>
      <c r="O29" s="455">
        <v>86400000</v>
      </c>
      <c r="P29" s="455">
        <v>57750000</v>
      </c>
      <c r="Q29" s="455">
        <v>59100000</v>
      </c>
      <c r="R29" s="455">
        <f t="shared" si="24"/>
        <v>203250000</v>
      </c>
      <c r="S29" s="194"/>
      <c r="T29" s="3"/>
      <c r="U29" s="3"/>
      <c r="V29" s="3"/>
      <c r="W29" s="3"/>
      <c r="X29" s="3"/>
      <c r="Y29" s="3"/>
      <c r="Z29" s="3"/>
      <c r="AA29" s="3"/>
      <c r="AB29" s="3"/>
      <c r="AC29" s="3"/>
      <c r="AD29" s="34"/>
      <c r="AE29" s="5"/>
      <c r="AF29" s="5"/>
      <c r="AG29" s="5"/>
      <c r="AH29" s="5"/>
      <c r="AI29" s="5"/>
      <c r="AJ29" s="5"/>
      <c r="AK29" s="5"/>
      <c r="AL29" s="5"/>
      <c r="AM29" s="5"/>
      <c r="AN29" s="5"/>
      <c r="AO29" s="5"/>
      <c r="AP29" s="82"/>
      <c r="AQ29" s="36"/>
      <c r="AR29" s="3"/>
      <c r="AS29" s="3"/>
      <c r="AT29" s="3"/>
      <c r="AU29" s="3"/>
      <c r="AV29" s="3"/>
      <c r="AW29" s="3"/>
      <c r="AX29" s="34"/>
      <c r="AY29" s="36"/>
      <c r="AZ29" s="199"/>
      <c r="BA29" s="192"/>
      <c r="BB29" s="4"/>
      <c r="BC29" s="4"/>
      <c r="BD29" s="4"/>
      <c r="BE29" s="4"/>
      <c r="BF29" s="4"/>
      <c r="BG29" s="4"/>
      <c r="BH29" s="141"/>
      <c r="BI29" s="164"/>
      <c r="BJ29" s="6"/>
      <c r="BK29" s="6"/>
      <c r="BL29" s="134"/>
      <c r="BM29" s="164"/>
      <c r="BN29" s="6"/>
      <c r="BO29" s="6"/>
      <c r="BP29" s="134"/>
      <c r="BQ29" s="8"/>
      <c r="BR29" s="4"/>
      <c r="BS29" s="4"/>
      <c r="BT29" s="141"/>
      <c r="BU29" s="164"/>
      <c r="BV29" s="6"/>
      <c r="BW29" s="6"/>
      <c r="BX29" s="134"/>
      <c r="BY29" s="8"/>
      <c r="BZ29" s="4"/>
      <c r="CA29" s="4"/>
      <c r="CB29" s="141"/>
      <c r="CC29" s="164"/>
      <c r="CD29" s="6"/>
      <c r="CE29" s="6"/>
      <c r="CF29" s="134"/>
      <c r="CG29" s="37"/>
      <c r="CH29" s="5"/>
      <c r="CI29" s="5"/>
      <c r="CJ29" s="82"/>
      <c r="CK29" s="8"/>
      <c r="CL29" s="4"/>
      <c r="CM29" s="4"/>
      <c r="CN29" s="141"/>
      <c r="CO29" s="147"/>
      <c r="CP29" s="128"/>
      <c r="CQ29" s="128"/>
      <c r="CR29" s="120"/>
    </row>
    <row r="30" spans="1:96" ht="27.75" customHeight="1" thickBot="1">
      <c r="A30" s="35"/>
      <c r="B30" s="10" t="str">
        <f>PONDERACION!H20</f>
        <v>4. Definir la estructura ecológica principal departamental, de acuerdo con la metodología IDEAM.</v>
      </c>
      <c r="C30" s="207" t="str">
        <f>PONDERACION!I20</f>
        <v xml:space="preserve">Documento </v>
      </c>
      <c r="D30" s="207" t="str">
        <f>PONDERACION!J20</f>
        <v>Documento técnico</v>
      </c>
      <c r="E30" s="264">
        <f>PONDERACION!K20</f>
        <v>0</v>
      </c>
      <c r="F30" s="264">
        <f>PONDERACION!L20</f>
        <v>1</v>
      </c>
      <c r="G30" s="264">
        <f>PONDERACION!M20</f>
        <v>0</v>
      </c>
      <c r="H30" s="264">
        <f>PONDERACION!N20</f>
        <v>0</v>
      </c>
      <c r="I30" s="264">
        <f>PONDERACION!O20</f>
        <v>1</v>
      </c>
      <c r="J30" s="265">
        <f>PONDERACION!P20</f>
        <v>0</v>
      </c>
      <c r="K30" s="265">
        <f>PONDERACION!Q20</f>
        <v>0.16</v>
      </c>
      <c r="L30" s="265">
        <f>PONDERACION!R20</f>
        <v>0</v>
      </c>
      <c r="M30" s="265">
        <f>PONDERACION!S20</f>
        <v>0</v>
      </c>
      <c r="N30" s="461">
        <v>0</v>
      </c>
      <c r="O30" s="455">
        <v>24000000</v>
      </c>
      <c r="P30" s="456">
        <v>0</v>
      </c>
      <c r="Q30" s="456">
        <v>0</v>
      </c>
      <c r="R30" s="455">
        <f t="shared" si="24"/>
        <v>24000000</v>
      </c>
      <c r="S30" s="194"/>
      <c r="T30" s="3"/>
      <c r="U30" s="3"/>
      <c r="V30" s="3"/>
      <c r="W30" s="3"/>
      <c r="X30" s="3"/>
      <c r="Y30" s="3"/>
      <c r="Z30" s="3"/>
      <c r="AA30" s="3"/>
      <c r="AB30" s="3"/>
      <c r="AC30" s="3"/>
      <c r="AD30" s="34"/>
      <c r="AE30" s="5"/>
      <c r="AF30" s="5"/>
      <c r="AG30" s="5"/>
      <c r="AH30" s="5"/>
      <c r="AI30" s="5"/>
      <c r="AJ30" s="5"/>
      <c r="AK30" s="5"/>
      <c r="AL30" s="5"/>
      <c r="AM30" s="5"/>
      <c r="AN30" s="5"/>
      <c r="AO30" s="5"/>
      <c r="AP30" s="82"/>
      <c r="AQ30" s="36"/>
      <c r="AR30" s="3"/>
      <c r="AS30" s="3"/>
      <c r="AT30" s="3"/>
      <c r="AU30" s="3"/>
      <c r="AV30" s="3"/>
      <c r="AW30" s="3"/>
      <c r="AX30" s="34"/>
      <c r="AY30" s="36"/>
      <c r="AZ30" s="199"/>
      <c r="BA30" s="192"/>
      <c r="BB30" s="4"/>
      <c r="BC30" s="4"/>
      <c r="BD30" s="4"/>
      <c r="BE30" s="4"/>
      <c r="BF30" s="4"/>
      <c r="BG30" s="4"/>
      <c r="BH30" s="141"/>
      <c r="BI30" s="164"/>
      <c r="BJ30" s="6"/>
      <c r="BK30" s="6"/>
      <c r="BL30" s="134"/>
      <c r="BM30" s="164"/>
      <c r="BN30" s="6"/>
      <c r="BO30" s="6"/>
      <c r="BP30" s="134"/>
      <c r="BQ30" s="8"/>
      <c r="BR30" s="4"/>
      <c r="BS30" s="4"/>
      <c r="BT30" s="141"/>
      <c r="BU30" s="164"/>
      <c r="BV30" s="6"/>
      <c r="BW30" s="6"/>
      <c r="BX30" s="134"/>
      <c r="BY30" s="8"/>
      <c r="BZ30" s="4"/>
      <c r="CA30" s="4"/>
      <c r="CB30" s="141"/>
      <c r="CC30" s="164"/>
      <c r="CD30" s="6"/>
      <c r="CE30" s="6"/>
      <c r="CF30" s="134"/>
      <c r="CG30" s="37"/>
      <c r="CH30" s="5"/>
      <c r="CI30" s="5"/>
      <c r="CJ30" s="82"/>
      <c r="CK30" s="8"/>
      <c r="CL30" s="4"/>
      <c r="CM30" s="4"/>
      <c r="CN30" s="141"/>
      <c r="CO30" s="147"/>
      <c r="CP30" s="128"/>
      <c r="CQ30" s="128"/>
      <c r="CR30" s="120"/>
    </row>
    <row r="31" spans="1:96" ht="36" customHeight="1" thickBot="1">
      <c r="A31" s="35"/>
      <c r="B31" s="10" t="str">
        <f>PONDERACION!H21</f>
        <v>5. Actualizar el estado de los recursos naturales del departamento del Quindío.</v>
      </c>
      <c r="C31" s="207" t="str">
        <f>PONDERACION!I21</f>
        <v xml:space="preserve">Documento </v>
      </c>
      <c r="D31" s="207" t="str">
        <f>PONDERACION!J21</f>
        <v>Documento actualizado</v>
      </c>
      <c r="E31" s="264">
        <f>PONDERACION!K21</f>
        <v>1</v>
      </c>
      <c r="F31" s="264">
        <f>PONDERACION!L21</f>
        <v>0</v>
      </c>
      <c r="G31" s="264">
        <f>PONDERACION!M21</f>
        <v>0</v>
      </c>
      <c r="H31" s="264">
        <f>PONDERACION!N21</f>
        <v>0</v>
      </c>
      <c r="I31" s="264">
        <f>PONDERACION!O21</f>
        <v>1</v>
      </c>
      <c r="J31" s="265">
        <f>PONDERACION!P21</f>
        <v>0.14000000000000001</v>
      </c>
      <c r="K31" s="265">
        <f>PONDERACION!Q21</f>
        <v>0</v>
      </c>
      <c r="L31" s="265">
        <f>PONDERACION!R21</f>
        <v>0</v>
      </c>
      <c r="M31" s="265">
        <f>PONDERACION!S21</f>
        <v>0</v>
      </c>
      <c r="N31" s="454">
        <v>24000000</v>
      </c>
      <c r="O31" s="456">
        <v>0</v>
      </c>
      <c r="P31" s="456">
        <v>0</v>
      </c>
      <c r="Q31" s="456">
        <v>0</v>
      </c>
      <c r="R31" s="455">
        <f t="shared" si="24"/>
        <v>24000000</v>
      </c>
      <c r="S31" s="194"/>
      <c r="T31" s="3"/>
      <c r="U31" s="3"/>
      <c r="V31" s="3"/>
      <c r="W31" s="3"/>
      <c r="X31" s="3"/>
      <c r="Y31" s="3"/>
      <c r="Z31" s="3"/>
      <c r="AA31" s="3"/>
      <c r="AB31" s="3"/>
      <c r="AC31" s="3"/>
      <c r="AD31" s="34"/>
      <c r="AE31" s="5"/>
      <c r="AF31" s="5"/>
      <c r="AG31" s="5"/>
      <c r="AH31" s="5"/>
      <c r="AI31" s="5"/>
      <c r="AJ31" s="5"/>
      <c r="AK31" s="5"/>
      <c r="AL31" s="5"/>
      <c r="AM31" s="5"/>
      <c r="AN31" s="5"/>
      <c r="AO31" s="5"/>
      <c r="AP31" s="82"/>
      <c r="AQ31" s="36"/>
      <c r="AR31" s="3"/>
      <c r="AS31" s="3"/>
      <c r="AT31" s="3"/>
      <c r="AU31" s="3"/>
      <c r="AV31" s="3"/>
      <c r="AW31" s="3"/>
      <c r="AX31" s="34"/>
      <c r="AY31" s="36"/>
      <c r="AZ31" s="199"/>
      <c r="BA31" s="192"/>
      <c r="BB31" s="4"/>
      <c r="BC31" s="4"/>
      <c r="BD31" s="4"/>
      <c r="BE31" s="4"/>
      <c r="BF31" s="4"/>
      <c r="BG31" s="4"/>
      <c r="BH31" s="141"/>
      <c r="BI31" s="164"/>
      <c r="BJ31" s="6"/>
      <c r="BK31" s="6"/>
      <c r="BL31" s="134"/>
      <c r="BM31" s="164"/>
      <c r="BN31" s="6"/>
      <c r="BO31" s="6"/>
      <c r="BP31" s="134"/>
      <c r="BQ31" s="8"/>
      <c r="BR31" s="4"/>
      <c r="BS31" s="4"/>
      <c r="BT31" s="141"/>
      <c r="BU31" s="164"/>
      <c r="BV31" s="6"/>
      <c r="BW31" s="6"/>
      <c r="BX31" s="134"/>
      <c r="BY31" s="8"/>
      <c r="BZ31" s="4"/>
      <c r="CA31" s="4"/>
      <c r="CB31" s="141"/>
      <c r="CC31" s="164"/>
      <c r="CD31" s="6"/>
      <c r="CE31" s="6"/>
      <c r="CF31" s="134"/>
      <c r="CG31" s="37"/>
      <c r="CH31" s="5"/>
      <c r="CI31" s="5"/>
      <c r="CJ31" s="82"/>
      <c r="CK31" s="8"/>
      <c r="CL31" s="4"/>
      <c r="CM31" s="4"/>
      <c r="CN31" s="141"/>
      <c r="CO31" s="147"/>
      <c r="CP31" s="128"/>
      <c r="CQ31" s="128"/>
      <c r="CR31" s="120"/>
    </row>
    <row r="32" spans="1:96" ht="45.75" customHeight="1" thickBot="1">
      <c r="A32" s="35"/>
      <c r="B32" s="10" t="str">
        <f>PONDERACION!H22</f>
        <v>6. Asesorar y apoyar técnicamente la formulación y ejecución de los planes de manejo y demás acciones de gestión ambiental en territorios indígenas del Quindío, según programa anual concertado.</v>
      </c>
      <c r="C32" s="207" t="str">
        <f>PONDERACION!I22</f>
        <v>Porcentaje</v>
      </c>
      <c r="D32" s="207" t="str">
        <f>PONDERACION!J22</f>
        <v>% de ejecución programa anual concertado</v>
      </c>
      <c r="E32" s="265">
        <f>PONDERACION!K22</f>
        <v>0.25</v>
      </c>
      <c r="F32" s="265">
        <f>PONDERACION!L22</f>
        <v>0.25</v>
      </c>
      <c r="G32" s="265">
        <f>PONDERACION!M22</f>
        <v>0.25</v>
      </c>
      <c r="H32" s="265">
        <f>PONDERACION!N22</f>
        <v>0.25</v>
      </c>
      <c r="I32" s="265">
        <f>PONDERACION!O22</f>
        <v>1</v>
      </c>
      <c r="J32" s="265">
        <f>PONDERACION!P22</f>
        <v>0.14000000000000001</v>
      </c>
      <c r="K32" s="265">
        <f>PONDERACION!Q22</f>
        <v>0.17</v>
      </c>
      <c r="L32" s="265">
        <f>PONDERACION!R22</f>
        <v>0.2</v>
      </c>
      <c r="M32" s="265">
        <f>PONDERACION!S22</f>
        <v>0.2</v>
      </c>
      <c r="N32" s="454">
        <v>7500000</v>
      </c>
      <c r="O32" s="455">
        <v>10000000</v>
      </c>
      <c r="P32" s="455">
        <v>40000000</v>
      </c>
      <c r="Q32" s="455">
        <v>40000000</v>
      </c>
      <c r="R32" s="455">
        <f t="shared" si="24"/>
        <v>97500000</v>
      </c>
      <c r="S32" s="194"/>
      <c r="T32" s="3"/>
      <c r="U32" s="3"/>
      <c r="V32" s="3"/>
      <c r="W32" s="3"/>
      <c r="X32" s="3"/>
      <c r="Y32" s="3"/>
      <c r="Z32" s="3"/>
      <c r="AA32" s="3"/>
      <c r="AB32" s="3"/>
      <c r="AC32" s="3"/>
      <c r="AD32" s="34"/>
      <c r="AE32" s="5"/>
      <c r="AF32" s="5"/>
      <c r="AG32" s="5"/>
      <c r="AH32" s="5"/>
      <c r="AI32" s="5"/>
      <c r="AJ32" s="5"/>
      <c r="AK32" s="5"/>
      <c r="AL32" s="5"/>
      <c r="AM32" s="5"/>
      <c r="AN32" s="5"/>
      <c r="AO32" s="5"/>
      <c r="AP32" s="82"/>
      <c r="AQ32" s="36"/>
      <c r="AR32" s="3"/>
      <c r="AS32" s="3"/>
      <c r="AT32" s="3"/>
      <c r="AU32" s="3"/>
      <c r="AV32" s="3"/>
      <c r="AW32" s="3"/>
      <c r="AX32" s="34"/>
      <c r="AY32" s="36"/>
      <c r="AZ32" s="199"/>
      <c r="BA32" s="192"/>
      <c r="BB32" s="4"/>
      <c r="BC32" s="4"/>
      <c r="BD32" s="4"/>
      <c r="BE32" s="4"/>
      <c r="BF32" s="4"/>
      <c r="BG32" s="4"/>
      <c r="BH32" s="141"/>
      <c r="BI32" s="164"/>
      <c r="BJ32" s="6"/>
      <c r="BK32" s="6"/>
      <c r="BL32" s="134"/>
      <c r="BM32" s="164"/>
      <c r="BN32" s="6"/>
      <c r="BO32" s="6"/>
      <c r="BP32" s="134"/>
      <c r="BQ32" s="8"/>
      <c r="BR32" s="4"/>
      <c r="BS32" s="4"/>
      <c r="BT32" s="141"/>
      <c r="BU32" s="164"/>
      <c r="BV32" s="6"/>
      <c r="BW32" s="6"/>
      <c r="BX32" s="134"/>
      <c r="BY32" s="8"/>
      <c r="BZ32" s="4"/>
      <c r="CA32" s="4"/>
      <c r="CB32" s="141"/>
      <c r="CC32" s="164"/>
      <c r="CD32" s="6"/>
      <c r="CE32" s="6"/>
      <c r="CF32" s="134"/>
      <c r="CG32" s="37"/>
      <c r="CH32" s="5"/>
      <c r="CI32" s="5"/>
      <c r="CJ32" s="82"/>
      <c r="CK32" s="8"/>
      <c r="CL32" s="4"/>
      <c r="CM32" s="4"/>
      <c r="CN32" s="141"/>
      <c r="CO32" s="147"/>
      <c r="CP32" s="128"/>
      <c r="CQ32" s="128"/>
      <c r="CR32" s="120"/>
    </row>
    <row r="33" spans="1:96" ht="35.25" customHeight="1" thickBot="1">
      <c r="A33" s="35"/>
      <c r="B33" s="10" t="str">
        <f>PONDERACION!H23</f>
        <v>7. Asesorar y apoyar técnicamente la formulación y ejecución de planes de manejo y demás acciones de gestión ambiental en tierras colectivas de comunidades negras, afrocolombianas, raizales y palenqueras del Quindío, según programa anual concertado.</v>
      </c>
      <c r="C33" s="207" t="str">
        <f>PONDERACION!I23</f>
        <v>Porcentaje</v>
      </c>
      <c r="D33" s="207" t="str">
        <f>PONDERACION!J23</f>
        <v>% de ejecución programa anual concertado</v>
      </c>
      <c r="E33" s="265">
        <f>PONDERACION!K23</f>
        <v>0.25</v>
      </c>
      <c r="F33" s="265">
        <f>PONDERACION!L23</f>
        <v>0.25</v>
      </c>
      <c r="G33" s="265">
        <f>PONDERACION!M23</f>
        <v>0.25</v>
      </c>
      <c r="H33" s="265">
        <f>PONDERACION!N23</f>
        <v>0.25</v>
      </c>
      <c r="I33" s="265">
        <f>PONDERACION!O23</f>
        <v>1</v>
      </c>
      <c r="J33" s="265">
        <f>PONDERACION!P23</f>
        <v>0.14000000000000001</v>
      </c>
      <c r="K33" s="265">
        <f>PONDERACION!Q23</f>
        <v>0.17</v>
      </c>
      <c r="L33" s="265">
        <f>PONDERACION!R23</f>
        <v>0.2</v>
      </c>
      <c r="M33" s="265">
        <f>PONDERACION!S23</f>
        <v>0.2</v>
      </c>
      <c r="N33" s="454">
        <v>7500000</v>
      </c>
      <c r="O33" s="455">
        <v>45000000</v>
      </c>
      <c r="P33" s="455">
        <v>50000000</v>
      </c>
      <c r="Q33" s="455">
        <v>60000000</v>
      </c>
      <c r="R33" s="455">
        <f t="shared" si="24"/>
        <v>162500000</v>
      </c>
      <c r="S33" s="194"/>
      <c r="T33" s="3"/>
      <c r="U33" s="3"/>
      <c r="V33" s="3"/>
      <c r="W33" s="3"/>
      <c r="X33" s="3"/>
      <c r="Y33" s="3"/>
      <c r="Z33" s="3"/>
      <c r="AA33" s="3"/>
      <c r="AB33" s="3"/>
      <c r="AC33" s="3"/>
      <c r="AD33" s="34"/>
      <c r="AE33" s="5"/>
      <c r="AF33" s="5"/>
      <c r="AG33" s="5"/>
      <c r="AH33" s="5"/>
      <c r="AI33" s="5"/>
      <c r="AJ33" s="5"/>
      <c r="AK33" s="5"/>
      <c r="AL33" s="5"/>
      <c r="AM33" s="5"/>
      <c r="AN33" s="5"/>
      <c r="AO33" s="5"/>
      <c r="AP33" s="82"/>
      <c r="AQ33" s="36"/>
      <c r="AR33" s="3"/>
      <c r="AS33" s="3"/>
      <c r="AT33" s="3"/>
      <c r="AU33" s="3"/>
      <c r="AV33" s="3"/>
      <c r="AW33" s="3"/>
      <c r="AX33" s="34"/>
      <c r="AY33" s="36"/>
      <c r="AZ33" s="199"/>
      <c r="BA33" s="192"/>
      <c r="BB33" s="4"/>
      <c r="BC33" s="4"/>
      <c r="BD33" s="4"/>
      <c r="BE33" s="4"/>
      <c r="BF33" s="4"/>
      <c r="BG33" s="4"/>
      <c r="BH33" s="141"/>
      <c r="BI33" s="164"/>
      <c r="BJ33" s="6"/>
      <c r="BK33" s="6"/>
      <c r="BL33" s="134"/>
      <c r="BM33" s="164"/>
      <c r="BN33" s="6"/>
      <c r="BO33" s="6"/>
      <c r="BP33" s="134"/>
      <c r="BQ33" s="8"/>
      <c r="BR33" s="4"/>
      <c r="BS33" s="4"/>
      <c r="BT33" s="141"/>
      <c r="BU33" s="164"/>
      <c r="BV33" s="6"/>
      <c r="BW33" s="6"/>
      <c r="BX33" s="134"/>
      <c r="BY33" s="8"/>
      <c r="BZ33" s="4"/>
      <c r="CA33" s="4"/>
      <c r="CB33" s="141"/>
      <c r="CC33" s="164"/>
      <c r="CD33" s="6"/>
      <c r="CE33" s="6"/>
      <c r="CF33" s="134"/>
      <c r="CG33" s="37"/>
      <c r="CH33" s="5"/>
      <c r="CI33" s="5"/>
      <c r="CJ33" s="82"/>
      <c r="CK33" s="8"/>
      <c r="CL33" s="4"/>
      <c r="CM33" s="4"/>
      <c r="CN33" s="141"/>
      <c r="CO33" s="147"/>
      <c r="CP33" s="128"/>
      <c r="CQ33" s="128"/>
      <c r="CR33" s="120"/>
    </row>
    <row r="34" spans="1:96" ht="39.75" customHeight="1" thickBot="1">
      <c r="A34" s="35"/>
      <c r="B34" s="10" t="str">
        <f>PONDERACION!H24</f>
        <v>8. Prestar asesoría técnica y jurídica a los entes territoriales (según plan de trabajo anual) y actores internos y externos en procesos relacionados con ordenamiento ambiental territorial.</v>
      </c>
      <c r="C34" s="207" t="str">
        <f>PONDERACION!I24</f>
        <v>Porcentaje</v>
      </c>
      <c r="D34" s="207" t="str">
        <f>PONDERACION!J24</f>
        <v>% de ejecución plan de trabajo anual</v>
      </c>
      <c r="E34" s="265">
        <f>PONDERACION!K24</f>
        <v>0.25</v>
      </c>
      <c r="F34" s="265">
        <f>PONDERACION!L24</f>
        <v>0.25</v>
      </c>
      <c r="G34" s="265">
        <f>PONDERACION!M24</f>
        <v>0.25</v>
      </c>
      <c r="H34" s="265">
        <f>PONDERACION!N24</f>
        <v>0.25</v>
      </c>
      <c r="I34" s="265">
        <f>PONDERACION!O24</f>
        <v>1</v>
      </c>
      <c r="J34" s="265">
        <f>PONDERACION!P24</f>
        <v>0.15</v>
      </c>
      <c r="K34" s="265">
        <f>PONDERACION!Q24</f>
        <v>0.17</v>
      </c>
      <c r="L34" s="265">
        <f>PONDERACION!R24</f>
        <v>0.2</v>
      </c>
      <c r="M34" s="265">
        <f>PONDERACION!S24</f>
        <v>0.2</v>
      </c>
      <c r="N34" s="454">
        <v>120000000</v>
      </c>
      <c r="O34" s="455">
        <v>65000000</v>
      </c>
      <c r="P34" s="455">
        <v>50460000</v>
      </c>
      <c r="Q34" s="455">
        <v>64100000</v>
      </c>
      <c r="R34" s="455">
        <f t="shared" si="24"/>
        <v>299560000</v>
      </c>
      <c r="S34" s="194"/>
      <c r="T34" s="3"/>
      <c r="U34" s="3"/>
      <c r="V34" s="3"/>
      <c r="W34" s="3"/>
      <c r="X34" s="3"/>
      <c r="Y34" s="3"/>
      <c r="Z34" s="3"/>
      <c r="AA34" s="3"/>
      <c r="AB34" s="3"/>
      <c r="AC34" s="3"/>
      <c r="AD34" s="34"/>
      <c r="AE34" s="5"/>
      <c r="AF34" s="5"/>
      <c r="AG34" s="5"/>
      <c r="AH34" s="5"/>
      <c r="AI34" s="5"/>
      <c r="AJ34" s="5"/>
      <c r="AK34" s="5"/>
      <c r="AL34" s="5"/>
      <c r="AM34" s="5"/>
      <c r="AN34" s="5"/>
      <c r="AO34" s="5"/>
      <c r="AP34" s="82"/>
      <c r="AQ34" s="36"/>
      <c r="AR34" s="3"/>
      <c r="AS34" s="3"/>
      <c r="AT34" s="3"/>
      <c r="AU34" s="3"/>
      <c r="AV34" s="3"/>
      <c r="AW34" s="3"/>
      <c r="AX34" s="34"/>
      <c r="AY34" s="36"/>
      <c r="AZ34" s="199"/>
      <c r="BA34" s="192"/>
      <c r="BB34" s="4"/>
      <c r="BC34" s="4"/>
      <c r="BD34" s="4"/>
      <c r="BE34" s="4"/>
      <c r="BF34" s="4"/>
      <c r="BG34" s="4"/>
      <c r="BH34" s="141"/>
      <c r="BI34" s="164"/>
      <c r="BJ34" s="6"/>
      <c r="BK34" s="6"/>
      <c r="BL34" s="134"/>
      <c r="BM34" s="164"/>
      <c r="BN34" s="6"/>
      <c r="BO34" s="6"/>
      <c r="BP34" s="134"/>
      <c r="BQ34" s="8"/>
      <c r="BR34" s="4"/>
      <c r="BS34" s="4"/>
      <c r="BT34" s="141"/>
      <c r="BU34" s="164"/>
      <c r="BV34" s="6"/>
      <c r="BW34" s="6"/>
      <c r="BX34" s="134"/>
      <c r="BY34" s="8"/>
      <c r="BZ34" s="4"/>
      <c r="CA34" s="4"/>
      <c r="CB34" s="141"/>
      <c r="CC34" s="164"/>
      <c r="CD34" s="6"/>
      <c r="CE34" s="6"/>
      <c r="CF34" s="134"/>
      <c r="CG34" s="37"/>
      <c r="CH34" s="5"/>
      <c r="CI34" s="5"/>
      <c r="CJ34" s="82"/>
      <c r="CK34" s="8"/>
      <c r="CL34" s="4"/>
      <c r="CM34" s="4"/>
      <c r="CN34" s="141"/>
      <c r="CO34" s="147"/>
      <c r="CP34" s="128"/>
      <c r="CQ34" s="128"/>
      <c r="CR34" s="120"/>
    </row>
    <row r="35" spans="1:96" ht="39.75" customHeight="1" thickBot="1">
      <c r="A35" s="35"/>
      <c r="B35" s="10" t="str">
        <f>PONDERACION!H25</f>
        <v>9. Desarrollar acciones para la ejecución y seguimiento al componente programático del POMCA del río La Vieja.</v>
      </c>
      <c r="C35" s="207" t="str">
        <f>PONDERACION!I25</f>
        <v>Informes</v>
      </c>
      <c r="D35" s="207" t="str">
        <f>PONDERACION!J25</f>
        <v>Informe de seguimiento anual del POMCA</v>
      </c>
      <c r="E35" s="216">
        <f>PONDERACION!K25</f>
        <v>1</v>
      </c>
      <c r="F35" s="216">
        <f>PONDERACION!L25</f>
        <v>1</v>
      </c>
      <c r="G35" s="216">
        <f>PONDERACION!M25</f>
        <v>1</v>
      </c>
      <c r="H35" s="216">
        <f>PONDERACION!N25</f>
        <v>1</v>
      </c>
      <c r="I35" s="216">
        <f>PONDERACION!O25</f>
        <v>4</v>
      </c>
      <c r="J35" s="265">
        <f>PONDERACION!P25</f>
        <v>0.15</v>
      </c>
      <c r="K35" s="265">
        <f>PONDERACION!Q25</f>
        <v>0.17</v>
      </c>
      <c r="L35" s="265">
        <f>PONDERACION!R25</f>
        <v>0.2</v>
      </c>
      <c r="M35" s="265">
        <f>PONDERACION!S25</f>
        <v>0.2</v>
      </c>
      <c r="N35" s="454">
        <v>18000000</v>
      </c>
      <c r="O35" s="455">
        <v>23000000</v>
      </c>
      <c r="P35" s="455">
        <v>37000000</v>
      </c>
      <c r="Q35" s="455">
        <v>37000000</v>
      </c>
      <c r="R35" s="455">
        <f t="shared" si="24"/>
        <v>115000000</v>
      </c>
      <c r="S35" s="194"/>
      <c r="T35" s="3"/>
      <c r="U35" s="3"/>
      <c r="V35" s="3"/>
      <c r="W35" s="3"/>
      <c r="X35" s="3"/>
      <c r="Y35" s="3"/>
      <c r="Z35" s="3"/>
      <c r="AA35" s="3"/>
      <c r="AB35" s="3"/>
      <c r="AC35" s="3"/>
      <c r="AD35" s="34"/>
      <c r="AE35" s="475"/>
      <c r="AF35" s="475"/>
      <c r="AG35" s="5"/>
      <c r="AH35" s="475"/>
      <c r="AI35" s="475"/>
      <c r="AJ35" s="5"/>
      <c r="AK35" s="475"/>
      <c r="AL35" s="475"/>
      <c r="AM35" s="5"/>
      <c r="AN35" s="475"/>
      <c r="AO35" s="475"/>
      <c r="AP35" s="82"/>
      <c r="AQ35" s="36"/>
      <c r="AR35" s="3"/>
      <c r="AS35" s="3"/>
      <c r="AT35" s="3"/>
      <c r="AU35" s="3"/>
      <c r="AV35" s="3"/>
      <c r="AW35" s="3"/>
      <c r="AX35" s="34"/>
      <c r="AY35" s="36"/>
      <c r="AZ35" s="199"/>
      <c r="BA35" s="192"/>
      <c r="BB35" s="4"/>
      <c r="BC35" s="4"/>
      <c r="BD35" s="4"/>
      <c r="BE35" s="4"/>
      <c r="BF35" s="4"/>
      <c r="BG35" s="4"/>
      <c r="BH35" s="141"/>
      <c r="BI35" s="164"/>
      <c r="BJ35" s="6"/>
      <c r="BK35" s="6"/>
      <c r="BL35" s="134"/>
      <c r="BM35" s="164"/>
      <c r="BN35" s="6"/>
      <c r="BO35" s="6"/>
      <c r="BP35" s="134"/>
      <c r="BQ35" s="8"/>
      <c r="BR35" s="4"/>
      <c r="BS35" s="4"/>
      <c r="BT35" s="141"/>
      <c r="BU35" s="164"/>
      <c r="BV35" s="6"/>
      <c r="BW35" s="6"/>
      <c r="BX35" s="134"/>
      <c r="BY35" s="8"/>
      <c r="BZ35" s="4"/>
      <c r="CA35" s="4"/>
      <c r="CB35" s="141"/>
      <c r="CC35" s="164"/>
      <c r="CD35" s="6"/>
      <c r="CE35" s="6"/>
      <c r="CF35" s="134"/>
      <c r="CG35" s="37"/>
      <c r="CH35" s="5"/>
      <c r="CI35" s="5"/>
      <c r="CJ35" s="82"/>
      <c r="CK35" s="8"/>
      <c r="CL35" s="4"/>
      <c r="CM35" s="4"/>
      <c r="CN35" s="141"/>
      <c r="CO35" s="147"/>
      <c r="CP35" s="128"/>
      <c r="CQ35" s="128"/>
      <c r="CR35" s="120"/>
    </row>
    <row r="36" spans="1:96" ht="47.25" customHeight="1" thickBot="1">
      <c r="A36" s="58"/>
      <c r="B36" s="228" t="str">
        <f>PONDERACION!E26</f>
        <v>Proyecto 5. Implementación del fortalecimiento al desempeño ambiental de los sectores productivos del departamento del Quindío.</v>
      </c>
      <c r="C36" s="228"/>
      <c r="D36" s="59"/>
      <c r="E36" s="60"/>
      <c r="F36" s="60"/>
      <c r="G36" s="60"/>
      <c r="H36" s="60"/>
      <c r="I36" s="61"/>
      <c r="J36" s="251">
        <f>PROGR_PROYEC_PONDE!F10</f>
        <v>0.16</v>
      </c>
      <c r="K36" s="251">
        <f>J36</f>
        <v>0.16</v>
      </c>
      <c r="L36" s="251">
        <f>J36</f>
        <v>0.16</v>
      </c>
      <c r="M36" s="251">
        <f>J36</f>
        <v>0.16</v>
      </c>
      <c r="N36" s="469">
        <f>N38+N39+N40+N41+N42+N43+N44+N45</f>
        <v>377670000</v>
      </c>
      <c r="O36" s="469">
        <f t="shared" ref="O36:R36" si="25">O38+O39+O40+O41+O42+O43+O44+O45</f>
        <v>344300000</v>
      </c>
      <c r="P36" s="469">
        <f t="shared" si="25"/>
        <v>344510000</v>
      </c>
      <c r="Q36" s="469">
        <f t="shared" si="25"/>
        <v>352699500</v>
      </c>
      <c r="R36" s="469">
        <f t="shared" si="25"/>
        <v>1419179500</v>
      </c>
      <c r="S36" s="59"/>
      <c r="T36" s="60"/>
      <c r="U36" s="60">
        <f>SUM(S36:T36)</f>
        <v>0</v>
      </c>
      <c r="V36" s="60"/>
      <c r="W36" s="60"/>
      <c r="X36" s="60">
        <f>SUM(V36:W36)</f>
        <v>0</v>
      </c>
      <c r="Y36" s="60"/>
      <c r="Z36" s="60"/>
      <c r="AA36" s="60">
        <f>SUM(Y36:Z36)</f>
        <v>0</v>
      </c>
      <c r="AB36" s="60"/>
      <c r="AC36" s="60"/>
      <c r="AD36" s="114">
        <f>SUM(AB36:AC36)</f>
        <v>0</v>
      </c>
      <c r="AE36" s="62">
        <f>+(AE38*J38)</f>
        <v>0</v>
      </c>
      <c r="AF36" s="62">
        <f>+(AF38*K38)</f>
        <v>0</v>
      </c>
      <c r="AG36" s="63">
        <f>SUM(AE36:AF36)</f>
        <v>0</v>
      </c>
      <c r="AH36" s="62">
        <f>+(AH38*K38)</f>
        <v>0</v>
      </c>
      <c r="AI36" s="62">
        <f>+(AI38*K38)</f>
        <v>0</v>
      </c>
      <c r="AJ36" s="63">
        <f>SUM(AH36:AI36)</f>
        <v>0</v>
      </c>
      <c r="AK36" s="62">
        <f>+(AK38*$L$16)</f>
        <v>0</v>
      </c>
      <c r="AL36" s="62">
        <f>+(AL38*$L$16)</f>
        <v>0</v>
      </c>
      <c r="AM36" s="63">
        <f>SUM(AK36:AL36)</f>
        <v>0</v>
      </c>
      <c r="AN36" s="62">
        <f>+(AN38*$M$16)</f>
        <v>0</v>
      </c>
      <c r="AO36" s="62">
        <f>+(AO38*$M$16)</f>
        <v>0</v>
      </c>
      <c r="AP36" s="80">
        <f>SUM(AN36:AO36)</f>
        <v>0</v>
      </c>
      <c r="AQ36" s="59"/>
      <c r="AR36" s="60"/>
      <c r="AS36" s="60"/>
      <c r="AT36" s="60"/>
      <c r="AU36" s="60"/>
      <c r="AV36" s="60"/>
      <c r="AW36" s="60"/>
      <c r="AX36" s="114"/>
      <c r="AY36" s="59">
        <f>+U36+X36+AA36+AD36</f>
        <v>0</v>
      </c>
      <c r="AZ36" s="197" t="e">
        <f>+AY36/I36</f>
        <v>#DIV/0!</v>
      </c>
      <c r="BA36" s="190"/>
      <c r="BB36" s="64"/>
      <c r="BC36" s="64"/>
      <c r="BD36" s="64"/>
      <c r="BE36" s="64"/>
      <c r="BF36" s="64"/>
      <c r="BG36" s="64"/>
      <c r="BH36" s="139"/>
      <c r="BI36" s="162"/>
      <c r="BJ36" s="66"/>
      <c r="BK36" s="66"/>
      <c r="BL36" s="132"/>
      <c r="BM36" s="162"/>
      <c r="BN36" s="66"/>
      <c r="BO36" s="66"/>
      <c r="BP36" s="132"/>
      <c r="BQ36" s="65" t="e">
        <f t="shared" ref="BQ36:BT37" si="26">+BM36/BI36</f>
        <v>#DIV/0!</v>
      </c>
      <c r="BR36" s="64" t="e">
        <f t="shared" si="26"/>
        <v>#DIV/0!</v>
      </c>
      <c r="BS36" s="64" t="e">
        <f t="shared" si="26"/>
        <v>#DIV/0!</v>
      </c>
      <c r="BT36" s="139" t="e">
        <f t="shared" si="26"/>
        <v>#DIV/0!</v>
      </c>
      <c r="BU36" s="162"/>
      <c r="BV36" s="66"/>
      <c r="BW36" s="66"/>
      <c r="BX36" s="132"/>
      <c r="BY36" s="65" t="e">
        <f t="shared" ref="BY36:CB37" si="27">+BU36/BI36</f>
        <v>#DIV/0!</v>
      </c>
      <c r="BZ36" s="64" t="e">
        <f t="shared" si="27"/>
        <v>#DIV/0!</v>
      </c>
      <c r="CA36" s="64" t="e">
        <f t="shared" si="27"/>
        <v>#DIV/0!</v>
      </c>
      <c r="CB36" s="139" t="e">
        <f t="shared" si="27"/>
        <v>#DIV/0!</v>
      </c>
      <c r="CC36" s="162">
        <f t="shared" ref="CC36:CF37" si="28">+BM36-BU36</f>
        <v>0</v>
      </c>
      <c r="CD36" s="66">
        <f t="shared" si="28"/>
        <v>0</v>
      </c>
      <c r="CE36" s="66">
        <f t="shared" si="28"/>
        <v>0</v>
      </c>
      <c r="CF36" s="132">
        <f t="shared" si="28"/>
        <v>0</v>
      </c>
      <c r="CG36" s="62"/>
      <c r="CH36" s="63"/>
      <c r="CI36" s="63"/>
      <c r="CJ36" s="80"/>
      <c r="CK36" s="65" t="e">
        <f t="shared" ref="CK36:CN37" si="29">+CG36/CC36</f>
        <v>#DIV/0!</v>
      </c>
      <c r="CL36" s="64" t="e">
        <f t="shared" si="29"/>
        <v>#DIV/0!</v>
      </c>
      <c r="CM36" s="64" t="e">
        <f t="shared" si="29"/>
        <v>#DIV/0!</v>
      </c>
      <c r="CN36" s="139" t="e">
        <f t="shared" si="29"/>
        <v>#DIV/0!</v>
      </c>
      <c r="CO36" s="145">
        <f>SUM(BI36:BL36)</f>
        <v>0</v>
      </c>
      <c r="CP36" s="126">
        <f>SUM(BM36:BP36)</f>
        <v>0</v>
      </c>
      <c r="CQ36" s="126">
        <f>SUM(BU36:BX36)</f>
        <v>0</v>
      </c>
      <c r="CR36" s="118" t="e">
        <f>+CQ36/CO36</f>
        <v>#DIV/0!</v>
      </c>
    </row>
    <row r="37" spans="1:96" ht="24" customHeight="1" thickBot="1">
      <c r="A37" s="70"/>
      <c r="B37" s="229" t="s">
        <v>2583</v>
      </c>
      <c r="C37" s="229"/>
      <c r="D37" s="67"/>
      <c r="E37" s="68"/>
      <c r="F37" s="68"/>
      <c r="G37" s="68"/>
      <c r="H37" s="68"/>
      <c r="I37" s="69"/>
      <c r="J37" s="71"/>
      <c r="K37" s="72"/>
      <c r="L37" s="72"/>
      <c r="M37" s="81"/>
      <c r="N37" s="464"/>
      <c r="O37" s="464"/>
      <c r="P37" s="464"/>
      <c r="Q37" s="464"/>
      <c r="R37" s="464"/>
      <c r="S37" s="67"/>
      <c r="T37" s="68"/>
      <c r="U37" s="68">
        <f>SUM(S37:T37)</f>
        <v>0</v>
      </c>
      <c r="V37" s="68"/>
      <c r="W37" s="68"/>
      <c r="X37" s="68">
        <f>SUM(V37:W37)</f>
        <v>0</v>
      </c>
      <c r="Y37" s="68"/>
      <c r="Z37" s="68"/>
      <c r="AA37" s="68">
        <f>SUM(Y37:Z37)</f>
        <v>0</v>
      </c>
      <c r="AB37" s="68"/>
      <c r="AC37" s="68"/>
      <c r="AD37" s="115">
        <f>SUM(AB37:AC37)</f>
        <v>0</v>
      </c>
      <c r="AE37" s="174" t="e">
        <f>+(#REF!*#REF!)+(#REF!*#REF!)</f>
        <v>#REF!</v>
      </c>
      <c r="AF37" s="174" t="e">
        <f>+(#REF!*#REF!)+(#REF!*#REF!)</f>
        <v>#REF!</v>
      </c>
      <c r="AG37" s="100" t="e">
        <f>SUM(AE37:AF37)</f>
        <v>#REF!</v>
      </c>
      <c r="AH37" s="174" t="e">
        <f>+(#REF!*#REF!)+(#REF!*#REF!)</f>
        <v>#REF!</v>
      </c>
      <c r="AI37" s="174" t="e">
        <f>+(#REF!*#REF!)+(#REF!*#REF!)</f>
        <v>#REF!</v>
      </c>
      <c r="AJ37" s="100" t="e">
        <f>SUM(AH37:AI37)</f>
        <v>#REF!</v>
      </c>
      <c r="AK37" s="174" t="e">
        <f>+(#REF!*#REF!)+(#REF!*#REF!)</f>
        <v>#REF!</v>
      </c>
      <c r="AL37" s="174" t="e">
        <f>+(#REF!*#REF!)+(#REF!*#REF!)</f>
        <v>#REF!</v>
      </c>
      <c r="AM37" s="100" t="e">
        <f>SUM(AK37:AL37)</f>
        <v>#REF!</v>
      </c>
      <c r="AN37" s="174" t="e">
        <f>+(#REF!*#REF!)+(#REF!*#REF!)</f>
        <v>#REF!</v>
      </c>
      <c r="AO37" s="174" t="e">
        <f>+(#REF!*#REF!)+(#REF!*#REF!)</f>
        <v>#REF!</v>
      </c>
      <c r="AP37" s="183" t="e">
        <f>SUM(AN37:AO37)</f>
        <v>#REF!</v>
      </c>
      <c r="AQ37" s="67"/>
      <c r="AR37" s="68"/>
      <c r="AS37" s="68"/>
      <c r="AT37" s="68"/>
      <c r="AU37" s="68"/>
      <c r="AV37" s="68"/>
      <c r="AW37" s="68"/>
      <c r="AX37" s="115"/>
      <c r="AY37" s="67">
        <f>+U37+X37+AA37+AD37</f>
        <v>0</v>
      </c>
      <c r="AZ37" s="198" t="e">
        <f>+AY37/I37</f>
        <v>#DIV/0!</v>
      </c>
      <c r="BA37" s="191"/>
      <c r="BB37" s="73"/>
      <c r="BC37" s="73"/>
      <c r="BD37" s="73"/>
      <c r="BE37" s="73"/>
      <c r="BF37" s="73"/>
      <c r="BG37" s="73"/>
      <c r="BH37" s="140"/>
      <c r="BI37" s="163"/>
      <c r="BJ37" s="75"/>
      <c r="BK37" s="75"/>
      <c r="BL37" s="133"/>
      <c r="BM37" s="163"/>
      <c r="BN37" s="75"/>
      <c r="BO37" s="75"/>
      <c r="BP37" s="133"/>
      <c r="BQ37" s="74" t="e">
        <f t="shared" si="26"/>
        <v>#DIV/0!</v>
      </c>
      <c r="BR37" s="73" t="e">
        <f t="shared" si="26"/>
        <v>#DIV/0!</v>
      </c>
      <c r="BS37" s="73" t="e">
        <f t="shared" si="26"/>
        <v>#DIV/0!</v>
      </c>
      <c r="BT37" s="140" t="e">
        <f t="shared" si="26"/>
        <v>#DIV/0!</v>
      </c>
      <c r="BU37" s="163"/>
      <c r="BV37" s="75"/>
      <c r="BW37" s="75"/>
      <c r="BX37" s="133"/>
      <c r="BY37" s="74" t="e">
        <f t="shared" si="27"/>
        <v>#DIV/0!</v>
      </c>
      <c r="BZ37" s="73" t="e">
        <f t="shared" si="27"/>
        <v>#DIV/0!</v>
      </c>
      <c r="CA37" s="73" t="e">
        <f t="shared" si="27"/>
        <v>#DIV/0!</v>
      </c>
      <c r="CB37" s="140" t="e">
        <f t="shared" si="27"/>
        <v>#DIV/0!</v>
      </c>
      <c r="CC37" s="163">
        <f t="shared" si="28"/>
        <v>0</v>
      </c>
      <c r="CD37" s="75">
        <f t="shared" si="28"/>
        <v>0</v>
      </c>
      <c r="CE37" s="75">
        <f t="shared" si="28"/>
        <v>0</v>
      </c>
      <c r="CF37" s="133">
        <f t="shared" si="28"/>
        <v>0</v>
      </c>
      <c r="CG37" s="174"/>
      <c r="CH37" s="100"/>
      <c r="CI37" s="100"/>
      <c r="CJ37" s="183"/>
      <c r="CK37" s="74" t="e">
        <f t="shared" si="29"/>
        <v>#DIV/0!</v>
      </c>
      <c r="CL37" s="73" t="e">
        <f t="shared" si="29"/>
        <v>#DIV/0!</v>
      </c>
      <c r="CM37" s="73" t="e">
        <f t="shared" si="29"/>
        <v>#DIV/0!</v>
      </c>
      <c r="CN37" s="140" t="e">
        <f t="shared" si="29"/>
        <v>#DIV/0!</v>
      </c>
      <c r="CO37" s="146">
        <f>SUM(BI37:BL37)</f>
        <v>0</v>
      </c>
      <c r="CP37" s="127">
        <f>SUM(BM37:BP37)</f>
        <v>0</v>
      </c>
      <c r="CQ37" s="127">
        <f>SUM(BU37:BX37)</f>
        <v>0</v>
      </c>
      <c r="CR37" s="119" t="e">
        <f>+CQ37/CO37</f>
        <v>#DIV/0!</v>
      </c>
    </row>
    <row r="38" spans="1:96" ht="39.75" customHeight="1" thickBot="1">
      <c r="A38" s="35"/>
      <c r="B38" s="10" t="str">
        <f>PONDERACION!H26</f>
        <v>1. Fortalecer el control y seguimiento ambiental a las autorizaciones otorgadas al sector minero del departamento del Quindío y zonas limítrofes, definidas en el programa anual.</v>
      </c>
      <c r="C38" s="207" t="str">
        <f>PONDERACION!I26</f>
        <v>Porcentaje</v>
      </c>
      <c r="D38" s="207" t="str">
        <f>PONDERACION!J26</f>
        <v>% de ejecución programa anual</v>
      </c>
      <c r="E38" s="265">
        <f>PONDERACION!K26</f>
        <v>0.25</v>
      </c>
      <c r="F38" s="265">
        <f>PONDERACION!L26</f>
        <v>0.25</v>
      </c>
      <c r="G38" s="265">
        <f>PONDERACION!M26</f>
        <v>0.25</v>
      </c>
      <c r="H38" s="265">
        <f>PONDERACION!N26</f>
        <v>0.25</v>
      </c>
      <c r="I38" s="265">
        <f>PONDERACION!O26</f>
        <v>1</v>
      </c>
      <c r="J38" s="265">
        <f>PONDERACION!P26</f>
        <v>0.12</v>
      </c>
      <c r="K38" s="265">
        <f>PONDERACION!Q26</f>
        <v>0.14000000000000001</v>
      </c>
      <c r="L38" s="265">
        <f>PONDERACION!R26</f>
        <v>0.14000000000000001</v>
      </c>
      <c r="M38" s="265">
        <f>PONDERACION!S26</f>
        <v>0.14000000000000001</v>
      </c>
      <c r="N38" s="474">
        <v>54270000</v>
      </c>
      <c r="O38" s="459">
        <v>60000000</v>
      </c>
      <c r="P38" s="459">
        <v>72230000</v>
      </c>
      <c r="Q38" s="459">
        <v>62260000</v>
      </c>
      <c r="R38" s="455">
        <f>SUM(N38:Q38)</f>
        <v>248760000</v>
      </c>
      <c r="S38" s="194"/>
      <c r="T38" s="3"/>
      <c r="U38" s="3"/>
      <c r="V38" s="3"/>
      <c r="W38" s="3"/>
      <c r="X38" s="3"/>
      <c r="Y38" s="3"/>
      <c r="Z38" s="3"/>
      <c r="AA38" s="3"/>
      <c r="AB38" s="3"/>
      <c r="AC38" s="3"/>
      <c r="AD38" s="34"/>
      <c r="AE38" s="5"/>
      <c r="AF38" s="5"/>
      <c r="AG38" s="5"/>
      <c r="AH38" s="5"/>
      <c r="AI38" s="5"/>
      <c r="AJ38" s="5"/>
      <c r="AK38" s="5"/>
      <c r="AL38" s="5"/>
      <c r="AM38" s="5"/>
      <c r="AN38" s="5"/>
      <c r="AO38" s="5"/>
      <c r="AP38" s="82"/>
      <c r="AQ38" s="36"/>
      <c r="AR38" s="3"/>
      <c r="AS38" s="3"/>
      <c r="AT38" s="3"/>
      <c r="AU38" s="3"/>
      <c r="AV38" s="3"/>
      <c r="AW38" s="3"/>
      <c r="AX38" s="34"/>
      <c r="AY38" s="36"/>
      <c r="AZ38" s="199"/>
      <c r="BA38" s="192"/>
      <c r="BB38" s="4"/>
      <c r="BC38" s="4"/>
      <c r="BD38" s="4"/>
      <c r="BE38" s="4"/>
      <c r="BF38" s="4"/>
      <c r="BG38" s="4"/>
      <c r="BH38" s="141"/>
      <c r="BI38" s="164"/>
      <c r="BJ38" s="6"/>
      <c r="BK38" s="6"/>
      <c r="BL38" s="134"/>
      <c r="BM38" s="164"/>
      <c r="BN38" s="6"/>
      <c r="BO38" s="6"/>
      <c r="BP38" s="134"/>
      <c r="BQ38" s="8"/>
      <c r="BR38" s="4"/>
      <c r="BS38" s="4"/>
      <c r="BT38" s="141"/>
      <c r="BU38" s="164"/>
      <c r="BV38" s="6"/>
      <c r="BW38" s="6"/>
      <c r="BX38" s="134"/>
      <c r="BY38" s="8"/>
      <c r="BZ38" s="4"/>
      <c r="CA38" s="4"/>
      <c r="CB38" s="141"/>
      <c r="CC38" s="164"/>
      <c r="CD38" s="6"/>
      <c r="CE38" s="6"/>
      <c r="CF38" s="134"/>
      <c r="CG38" s="37"/>
      <c r="CH38" s="5"/>
      <c r="CI38" s="5"/>
      <c r="CJ38" s="82"/>
      <c r="CK38" s="8"/>
      <c r="CL38" s="4"/>
      <c r="CM38" s="4"/>
      <c r="CN38" s="141"/>
      <c r="CO38" s="147"/>
      <c r="CP38" s="128"/>
      <c r="CQ38" s="128"/>
      <c r="CR38" s="120"/>
    </row>
    <row r="39" spans="1:96" ht="32.25" customHeight="1" thickBot="1">
      <c r="A39" s="35"/>
      <c r="B39" s="10" t="str">
        <f>PONDERACION!H27</f>
        <v>2. Realizar control y seguimiento ambiental a las actividades avícolas y porcícolas del departamento del Quindío, definidas en el programa anual.</v>
      </c>
      <c r="C39" s="207" t="str">
        <f>PONDERACION!I27</f>
        <v>Porcentaje</v>
      </c>
      <c r="D39" s="207" t="str">
        <f>PONDERACION!J27</f>
        <v>% de ejecución programa anual</v>
      </c>
      <c r="E39" s="265">
        <f>PONDERACION!K27</f>
        <v>0.25</v>
      </c>
      <c r="F39" s="265">
        <f>PONDERACION!L27</f>
        <v>0.25</v>
      </c>
      <c r="G39" s="265">
        <f>PONDERACION!M27</f>
        <v>0.25</v>
      </c>
      <c r="H39" s="265">
        <f>PONDERACION!N27</f>
        <v>0.25</v>
      </c>
      <c r="I39" s="265">
        <f>PONDERACION!O27</f>
        <v>1</v>
      </c>
      <c r="J39" s="265">
        <f>PONDERACION!P27</f>
        <v>0.12</v>
      </c>
      <c r="K39" s="265">
        <f>PONDERACION!Q27</f>
        <v>0.14000000000000001</v>
      </c>
      <c r="L39" s="265">
        <f>PONDERACION!R27</f>
        <v>0.14000000000000001</v>
      </c>
      <c r="M39" s="265">
        <f>PONDERACION!S27</f>
        <v>0.14000000000000001</v>
      </c>
      <c r="N39" s="454">
        <v>60000000</v>
      </c>
      <c r="O39" s="455">
        <v>54500000</v>
      </c>
      <c r="P39" s="455">
        <v>59500000</v>
      </c>
      <c r="Q39" s="455">
        <v>60500000</v>
      </c>
      <c r="R39" s="455">
        <f t="shared" ref="R39:R45" si="30">SUM(N39:Q39)</f>
        <v>234500000</v>
      </c>
      <c r="S39" s="194"/>
      <c r="T39" s="3"/>
      <c r="U39" s="3"/>
      <c r="V39" s="3"/>
      <c r="W39" s="3"/>
      <c r="X39" s="3"/>
      <c r="Y39" s="3"/>
      <c r="Z39" s="3"/>
      <c r="AA39" s="3"/>
      <c r="AB39" s="3"/>
      <c r="AC39" s="3"/>
      <c r="AD39" s="34"/>
      <c r="AE39" s="5"/>
      <c r="AF39" s="5"/>
      <c r="AG39" s="5"/>
      <c r="AH39" s="5"/>
      <c r="AI39" s="5"/>
      <c r="AJ39" s="5"/>
      <c r="AK39" s="5"/>
      <c r="AL39" s="5"/>
      <c r="AM39" s="5"/>
      <c r="AN39" s="5"/>
      <c r="AO39" s="5"/>
      <c r="AP39" s="82"/>
      <c r="AQ39" s="36"/>
      <c r="AR39" s="3"/>
      <c r="AS39" s="3"/>
      <c r="AT39" s="3"/>
      <c r="AU39" s="3"/>
      <c r="AV39" s="3"/>
      <c r="AW39" s="3"/>
      <c r="AX39" s="34"/>
      <c r="AY39" s="36"/>
      <c r="AZ39" s="199"/>
      <c r="BA39" s="192"/>
      <c r="BB39" s="4"/>
      <c r="BC39" s="4"/>
      <c r="BD39" s="4"/>
      <c r="BE39" s="4"/>
      <c r="BF39" s="4"/>
      <c r="BG39" s="4"/>
      <c r="BH39" s="141"/>
      <c r="BI39" s="164"/>
      <c r="BJ39" s="6"/>
      <c r="BK39" s="6"/>
      <c r="BL39" s="134"/>
      <c r="BM39" s="164"/>
      <c r="BN39" s="6"/>
      <c r="BO39" s="6"/>
      <c r="BP39" s="134"/>
      <c r="BQ39" s="8"/>
      <c r="BR39" s="4"/>
      <c r="BS39" s="4"/>
      <c r="BT39" s="141"/>
      <c r="BU39" s="164"/>
      <c r="BV39" s="6"/>
      <c r="BW39" s="6"/>
      <c r="BX39" s="134"/>
      <c r="BY39" s="8"/>
      <c r="BZ39" s="4"/>
      <c r="CA39" s="4"/>
      <c r="CB39" s="141"/>
      <c r="CC39" s="164"/>
      <c r="CD39" s="6"/>
      <c r="CE39" s="6"/>
      <c r="CF39" s="134"/>
      <c r="CG39" s="37"/>
      <c r="CH39" s="5"/>
      <c r="CI39" s="5"/>
      <c r="CJ39" s="82"/>
      <c r="CK39" s="8"/>
      <c r="CL39" s="4"/>
      <c r="CM39" s="4"/>
      <c r="CN39" s="141"/>
      <c r="CO39" s="147"/>
      <c r="CP39" s="128"/>
      <c r="CQ39" s="128"/>
      <c r="CR39" s="120"/>
    </row>
    <row r="40" spans="1:96" ht="47.25" customHeight="1" thickBot="1">
      <c r="A40" s="35"/>
      <c r="B40" s="10" t="str">
        <f>PONDERACION!H28</f>
        <v>3. Ejecutar el programa para la sostenibilidad ambiental del Paisaje Cultural Cafetero de Colombia – PCCC - en el marco de la competencia de la CRQ, según plan operativo anual.</v>
      </c>
      <c r="C40" s="207" t="str">
        <f>PONDERACION!I28</f>
        <v>Porcentaje</v>
      </c>
      <c r="D40" s="207" t="str">
        <f>PONDERACION!J28</f>
        <v>% de ejecución plan operativo anual</v>
      </c>
      <c r="E40" s="265">
        <f>PONDERACION!K28</f>
        <v>0.25</v>
      </c>
      <c r="F40" s="265">
        <f>PONDERACION!L28</f>
        <v>0.25</v>
      </c>
      <c r="G40" s="265">
        <f>PONDERACION!M28</f>
        <v>0.25</v>
      </c>
      <c r="H40" s="265">
        <f>PONDERACION!N28</f>
        <v>0.25</v>
      </c>
      <c r="I40" s="265">
        <f>PONDERACION!O28</f>
        <v>1</v>
      </c>
      <c r="J40" s="265">
        <f>PONDERACION!P28</f>
        <v>0.12</v>
      </c>
      <c r="K40" s="265">
        <f>PONDERACION!Q28</f>
        <v>0.14000000000000001</v>
      </c>
      <c r="L40" s="265">
        <f>PONDERACION!R28</f>
        <v>0.14000000000000001</v>
      </c>
      <c r="M40" s="265">
        <f>PONDERACION!S28</f>
        <v>0.14000000000000001</v>
      </c>
      <c r="N40" s="454">
        <v>21800000</v>
      </c>
      <c r="O40" s="455">
        <v>30000000</v>
      </c>
      <c r="P40" s="455">
        <v>46000000</v>
      </c>
      <c r="Q40" s="455">
        <v>47600000</v>
      </c>
      <c r="R40" s="455">
        <f t="shared" si="30"/>
        <v>145400000</v>
      </c>
      <c r="S40" s="194"/>
      <c r="T40" s="3"/>
      <c r="U40" s="3"/>
      <c r="V40" s="3"/>
      <c r="W40" s="3"/>
      <c r="X40" s="3"/>
      <c r="Y40" s="3"/>
      <c r="Z40" s="3"/>
      <c r="AA40" s="3"/>
      <c r="AB40" s="3"/>
      <c r="AC40" s="3"/>
      <c r="AD40" s="34"/>
      <c r="AE40" s="5"/>
      <c r="AF40" s="5"/>
      <c r="AG40" s="5"/>
      <c r="AH40" s="5"/>
      <c r="AI40" s="5"/>
      <c r="AJ40" s="5"/>
      <c r="AK40" s="5"/>
      <c r="AL40" s="5"/>
      <c r="AM40" s="5"/>
      <c r="AN40" s="5"/>
      <c r="AO40" s="5"/>
      <c r="AP40" s="82"/>
      <c r="AQ40" s="36"/>
      <c r="AR40" s="3"/>
      <c r="AS40" s="3"/>
      <c r="AT40" s="3"/>
      <c r="AU40" s="3"/>
      <c r="AV40" s="3"/>
      <c r="AW40" s="3"/>
      <c r="AX40" s="34"/>
      <c r="AY40" s="36"/>
      <c r="AZ40" s="199"/>
      <c r="BA40" s="192"/>
      <c r="BB40" s="4"/>
      <c r="BC40" s="4"/>
      <c r="BD40" s="4"/>
      <c r="BE40" s="4"/>
      <c r="BF40" s="4"/>
      <c r="BG40" s="4"/>
      <c r="BH40" s="141"/>
      <c r="BI40" s="164"/>
      <c r="BJ40" s="6"/>
      <c r="BK40" s="6"/>
      <c r="BL40" s="134"/>
      <c r="BM40" s="164"/>
      <c r="BN40" s="6"/>
      <c r="BO40" s="6"/>
      <c r="BP40" s="134"/>
      <c r="BQ40" s="8"/>
      <c r="BR40" s="4"/>
      <c r="BS40" s="4"/>
      <c r="BT40" s="141"/>
      <c r="BU40" s="164"/>
      <c r="BV40" s="6"/>
      <c r="BW40" s="6"/>
      <c r="BX40" s="134"/>
      <c r="BY40" s="8"/>
      <c r="BZ40" s="4"/>
      <c r="CA40" s="4"/>
      <c r="CB40" s="141"/>
      <c r="CC40" s="164"/>
      <c r="CD40" s="6"/>
      <c r="CE40" s="6"/>
      <c r="CF40" s="134"/>
      <c r="CG40" s="37"/>
      <c r="CH40" s="5"/>
      <c r="CI40" s="5"/>
      <c r="CJ40" s="82"/>
      <c r="CK40" s="8"/>
      <c r="CL40" s="4"/>
      <c r="CM40" s="4"/>
      <c r="CN40" s="141"/>
      <c r="CO40" s="147"/>
      <c r="CP40" s="128"/>
      <c r="CQ40" s="128"/>
      <c r="CR40" s="120"/>
    </row>
    <row r="41" spans="1:96" ht="35.25" customHeight="1" thickBot="1">
      <c r="A41" s="35"/>
      <c r="B41" s="10" t="str">
        <f>PONDERACION!H29</f>
        <v>4. Formular el plan de acción de Negocios Verdes para el departamento del Quindío.</v>
      </c>
      <c r="C41" s="207" t="str">
        <f>PONDERACION!I29</f>
        <v>Plan</v>
      </c>
      <c r="D41" s="207" t="str">
        <f>PONDERACION!J29</f>
        <v>Plan de acción formulado</v>
      </c>
      <c r="E41" s="264">
        <f>PONDERACION!K29</f>
        <v>1</v>
      </c>
      <c r="F41" s="264">
        <f>PONDERACION!L29</f>
        <v>0</v>
      </c>
      <c r="G41" s="264">
        <f>PONDERACION!M29</f>
        <v>0</v>
      </c>
      <c r="H41" s="264">
        <f>PONDERACION!N29</f>
        <v>0</v>
      </c>
      <c r="I41" s="264">
        <f>PONDERACION!O29</f>
        <v>1</v>
      </c>
      <c r="J41" s="265">
        <f>PONDERACION!P29</f>
        <v>0.12</v>
      </c>
      <c r="K41" s="265">
        <f>PONDERACION!Q29</f>
        <v>0</v>
      </c>
      <c r="L41" s="265">
        <f>PONDERACION!R29</f>
        <v>0</v>
      </c>
      <c r="M41" s="265">
        <f>PONDERACION!S29</f>
        <v>0</v>
      </c>
      <c r="N41" s="461">
        <v>0</v>
      </c>
      <c r="O41" s="456">
        <v>0</v>
      </c>
      <c r="P41" s="456">
        <v>0</v>
      </c>
      <c r="Q41" s="456">
        <v>0</v>
      </c>
      <c r="R41" s="455">
        <f t="shared" si="30"/>
        <v>0</v>
      </c>
      <c r="S41" s="194"/>
      <c r="T41" s="3"/>
      <c r="U41" s="3"/>
      <c r="V41" s="3"/>
      <c r="W41" s="3"/>
      <c r="X41" s="3"/>
      <c r="Y41" s="3"/>
      <c r="Z41" s="3"/>
      <c r="AA41" s="3"/>
      <c r="AB41" s="3"/>
      <c r="AC41" s="3"/>
      <c r="AD41" s="34"/>
      <c r="AE41" s="5"/>
      <c r="AF41" s="5"/>
      <c r="AG41" s="5"/>
      <c r="AH41" s="5"/>
      <c r="AI41" s="5"/>
      <c r="AJ41" s="5"/>
      <c r="AK41" s="5"/>
      <c r="AL41" s="5"/>
      <c r="AM41" s="5"/>
      <c r="AN41" s="5"/>
      <c r="AO41" s="5"/>
      <c r="AP41" s="82"/>
      <c r="AQ41" s="36"/>
      <c r="AR41" s="3"/>
      <c r="AS41" s="3"/>
      <c r="AT41" s="3"/>
      <c r="AU41" s="3"/>
      <c r="AV41" s="3"/>
      <c r="AW41" s="3"/>
      <c r="AX41" s="34"/>
      <c r="AY41" s="36"/>
      <c r="AZ41" s="199"/>
      <c r="BA41" s="192"/>
      <c r="BB41" s="4"/>
      <c r="BC41" s="4"/>
      <c r="BD41" s="4"/>
      <c r="BE41" s="4"/>
      <c r="BF41" s="4"/>
      <c r="BG41" s="4"/>
      <c r="BH41" s="141"/>
      <c r="BI41" s="164"/>
      <c r="BJ41" s="6"/>
      <c r="BK41" s="6"/>
      <c r="BL41" s="134"/>
      <c r="BM41" s="164"/>
      <c r="BN41" s="6"/>
      <c r="BO41" s="6"/>
      <c r="BP41" s="134"/>
      <c r="BQ41" s="8"/>
      <c r="BR41" s="4"/>
      <c r="BS41" s="4"/>
      <c r="BT41" s="141"/>
      <c r="BU41" s="164"/>
      <c r="BV41" s="6"/>
      <c r="BW41" s="6"/>
      <c r="BX41" s="134"/>
      <c r="BY41" s="8"/>
      <c r="BZ41" s="4"/>
      <c r="CA41" s="4"/>
      <c r="CB41" s="141"/>
      <c r="CC41" s="164"/>
      <c r="CD41" s="6"/>
      <c r="CE41" s="6"/>
      <c r="CF41" s="134"/>
      <c r="CG41" s="37"/>
      <c r="CH41" s="5"/>
      <c r="CI41" s="5"/>
      <c r="CJ41" s="82"/>
      <c r="CK41" s="8"/>
      <c r="CL41" s="4"/>
      <c r="CM41" s="4"/>
      <c r="CN41" s="141"/>
      <c r="CO41" s="147"/>
      <c r="CP41" s="128"/>
      <c r="CQ41" s="128"/>
      <c r="CR41" s="120"/>
    </row>
    <row r="42" spans="1:96" ht="30.75" customHeight="1" thickBot="1">
      <c r="A42" s="35"/>
      <c r="B42" s="10" t="str">
        <f>PONDERACION!H30</f>
        <v>5. Ejecutar el plan de acción de Negocios Verdes para el departamento del Quindío.</v>
      </c>
      <c r="C42" s="207" t="str">
        <f>PONDERACION!I30</f>
        <v>Porcentaje</v>
      </c>
      <c r="D42" s="207" t="str">
        <f>PONDERACION!J30</f>
        <v>% de ejecución plan de acción</v>
      </c>
      <c r="E42" s="265">
        <f>PONDERACION!K30</f>
        <v>0.25</v>
      </c>
      <c r="F42" s="265">
        <f>PONDERACION!L30</f>
        <v>0.25</v>
      </c>
      <c r="G42" s="265">
        <f>PONDERACION!M30</f>
        <v>0.25</v>
      </c>
      <c r="H42" s="265">
        <f>PONDERACION!N30</f>
        <v>0.25</v>
      </c>
      <c r="I42" s="265">
        <f>PONDERACION!O30</f>
        <v>1</v>
      </c>
      <c r="J42" s="265">
        <f>PONDERACION!P30</f>
        <v>0.13</v>
      </c>
      <c r="K42" s="265">
        <f>PONDERACION!Q30</f>
        <v>0.14000000000000001</v>
      </c>
      <c r="L42" s="265">
        <f>PONDERACION!R30</f>
        <v>0.14000000000000001</v>
      </c>
      <c r="M42" s="265">
        <f>PONDERACION!S30</f>
        <v>0.14000000000000001</v>
      </c>
      <c r="N42" s="454">
        <v>186000000</v>
      </c>
      <c r="O42" s="455">
        <v>90000000</v>
      </c>
      <c r="P42" s="455">
        <v>50000000</v>
      </c>
      <c r="Q42" s="455">
        <v>60210000</v>
      </c>
      <c r="R42" s="455">
        <f t="shared" si="30"/>
        <v>386210000</v>
      </c>
      <c r="S42" s="194"/>
      <c r="T42" s="3"/>
      <c r="U42" s="3"/>
      <c r="V42" s="3"/>
      <c r="W42" s="3"/>
      <c r="X42" s="3"/>
      <c r="Y42" s="3"/>
      <c r="Z42" s="3"/>
      <c r="AA42" s="3"/>
      <c r="AB42" s="3"/>
      <c r="AC42" s="3"/>
      <c r="AD42" s="34"/>
      <c r="AE42" s="5"/>
      <c r="AF42" s="5"/>
      <c r="AG42" s="5"/>
      <c r="AH42" s="5"/>
      <c r="AI42" s="5"/>
      <c r="AJ42" s="5"/>
      <c r="AK42" s="5"/>
      <c r="AL42" s="5"/>
      <c r="AM42" s="5"/>
      <c r="AN42" s="5"/>
      <c r="AO42" s="5"/>
      <c r="AP42" s="82"/>
      <c r="AQ42" s="36"/>
      <c r="AR42" s="3"/>
      <c r="AS42" s="3"/>
      <c r="AT42" s="3"/>
      <c r="AU42" s="3"/>
      <c r="AV42" s="3"/>
      <c r="AW42" s="3"/>
      <c r="AX42" s="34"/>
      <c r="AY42" s="36"/>
      <c r="AZ42" s="199"/>
      <c r="BA42" s="192"/>
      <c r="BB42" s="4"/>
      <c r="BC42" s="4"/>
      <c r="BD42" s="4"/>
      <c r="BE42" s="4"/>
      <c r="BF42" s="4"/>
      <c r="BG42" s="4"/>
      <c r="BH42" s="141"/>
      <c r="BI42" s="164"/>
      <c r="BJ42" s="6"/>
      <c r="BK42" s="6"/>
      <c r="BL42" s="134"/>
      <c r="BM42" s="164"/>
      <c r="BN42" s="6"/>
      <c r="BO42" s="6"/>
      <c r="BP42" s="134"/>
      <c r="BQ42" s="8"/>
      <c r="BR42" s="4"/>
      <c r="BS42" s="4"/>
      <c r="BT42" s="141"/>
      <c r="BU42" s="164"/>
      <c r="BV42" s="6"/>
      <c r="BW42" s="6"/>
      <c r="BX42" s="134"/>
      <c r="BY42" s="8"/>
      <c r="BZ42" s="4"/>
      <c r="CA42" s="4"/>
      <c r="CB42" s="141"/>
      <c r="CC42" s="164"/>
      <c r="CD42" s="6"/>
      <c r="CE42" s="6"/>
      <c r="CF42" s="134"/>
      <c r="CG42" s="37"/>
      <c r="CH42" s="5"/>
      <c r="CI42" s="5"/>
      <c r="CJ42" s="82"/>
      <c r="CK42" s="8"/>
      <c r="CL42" s="4"/>
      <c r="CM42" s="4"/>
      <c r="CN42" s="141"/>
      <c r="CO42" s="147"/>
      <c r="CP42" s="128"/>
      <c r="CQ42" s="128"/>
      <c r="CR42" s="120"/>
    </row>
    <row r="43" spans="1:96" ht="53.25" customHeight="1" thickBot="1">
      <c r="A43" s="35"/>
      <c r="B43" s="10" t="str">
        <f>PONDERACION!H31</f>
        <v>6. Realizar acciones de gestión ambiental con los sectores productivos priorizados del departamento del Quindío.</v>
      </c>
      <c r="C43" s="207" t="str">
        <f>PONDERACION!I31</f>
        <v>Número</v>
      </c>
      <c r="D43" s="207" t="str">
        <f>PONDERACION!J31</f>
        <v>Número de sectores productivos con acompañamiento</v>
      </c>
      <c r="E43" s="264">
        <f>PONDERACION!K31</f>
        <v>2</v>
      </c>
      <c r="F43" s="264">
        <f>PONDERACION!L31</f>
        <v>6</v>
      </c>
      <c r="G43" s="264">
        <f>PONDERACION!M31</f>
        <v>8</v>
      </c>
      <c r="H43" s="264">
        <f>PONDERACION!N31</f>
        <v>8</v>
      </c>
      <c r="I43" s="264">
        <f>PONDERACION!O31</f>
        <v>24</v>
      </c>
      <c r="J43" s="265">
        <f>PONDERACION!P31</f>
        <v>0.13</v>
      </c>
      <c r="K43" s="265">
        <f>PONDERACION!Q31</f>
        <v>0.14000000000000001</v>
      </c>
      <c r="L43" s="265">
        <f>PONDERACION!R31</f>
        <v>0.14000000000000001</v>
      </c>
      <c r="M43" s="265">
        <f>PONDERACION!S31</f>
        <v>0.14000000000000001</v>
      </c>
      <c r="N43" s="454">
        <v>22800000</v>
      </c>
      <c r="O43" s="455">
        <v>40000000</v>
      </c>
      <c r="P43" s="455">
        <v>35390000</v>
      </c>
      <c r="Q43" s="455">
        <v>47070000</v>
      </c>
      <c r="R43" s="455">
        <f t="shared" si="30"/>
        <v>145260000</v>
      </c>
      <c r="S43" s="194"/>
      <c r="T43" s="3"/>
      <c r="U43" s="3"/>
      <c r="V43" s="3"/>
      <c r="W43" s="3"/>
      <c r="X43" s="3"/>
      <c r="Y43" s="3"/>
      <c r="Z43" s="3"/>
      <c r="AA43" s="3"/>
      <c r="AB43" s="3"/>
      <c r="AC43" s="3"/>
      <c r="AD43" s="34"/>
      <c r="AE43" s="5"/>
      <c r="AF43" s="5"/>
      <c r="AG43" s="5"/>
      <c r="AH43" s="5"/>
      <c r="AI43" s="5"/>
      <c r="AJ43" s="5"/>
      <c r="AK43" s="5"/>
      <c r="AL43" s="5"/>
      <c r="AM43" s="5"/>
      <c r="AN43" s="5"/>
      <c r="AO43" s="5"/>
      <c r="AP43" s="82"/>
      <c r="AQ43" s="36"/>
      <c r="AR43" s="3"/>
      <c r="AS43" s="3"/>
      <c r="AT43" s="3"/>
      <c r="AU43" s="3"/>
      <c r="AV43" s="3"/>
      <c r="AW43" s="3"/>
      <c r="AX43" s="34"/>
      <c r="AY43" s="36"/>
      <c r="AZ43" s="199"/>
      <c r="BA43" s="192"/>
      <c r="BB43" s="4"/>
      <c r="BC43" s="4"/>
      <c r="BD43" s="4"/>
      <c r="BE43" s="4"/>
      <c r="BF43" s="4"/>
      <c r="BG43" s="4"/>
      <c r="BH43" s="141"/>
      <c r="BI43" s="164"/>
      <c r="BJ43" s="6"/>
      <c r="BK43" s="6"/>
      <c r="BL43" s="134"/>
      <c r="BM43" s="164"/>
      <c r="BN43" s="6"/>
      <c r="BO43" s="6"/>
      <c r="BP43" s="134"/>
      <c r="BQ43" s="8"/>
      <c r="BR43" s="4"/>
      <c r="BS43" s="4"/>
      <c r="BT43" s="141"/>
      <c r="BU43" s="164"/>
      <c r="BV43" s="6"/>
      <c r="BW43" s="6"/>
      <c r="BX43" s="134"/>
      <c r="BY43" s="8"/>
      <c r="BZ43" s="4"/>
      <c r="CA43" s="4"/>
      <c r="CB43" s="141"/>
      <c r="CC43" s="164"/>
      <c r="CD43" s="6"/>
      <c r="CE43" s="6"/>
      <c r="CF43" s="134"/>
      <c r="CG43" s="37"/>
      <c r="CH43" s="5"/>
      <c r="CI43" s="5"/>
      <c r="CJ43" s="82"/>
      <c r="CK43" s="8"/>
      <c r="CL43" s="4"/>
      <c r="CM43" s="4"/>
      <c r="CN43" s="141"/>
      <c r="CO43" s="147"/>
      <c r="CP43" s="128"/>
      <c r="CQ43" s="128"/>
      <c r="CR43" s="120"/>
    </row>
    <row r="44" spans="1:96" ht="57" customHeight="1" thickBot="1">
      <c r="A44" s="35"/>
      <c r="B44" s="10" t="str">
        <f>PONDERACION!H32</f>
        <v>7. Acompañar en la creación y funcionamiento de los departamentos de gestión ambiental en el sector empresarial del departamento del Quindío.</v>
      </c>
      <c r="C44" s="207" t="str">
        <f>PONDERACION!I32</f>
        <v>Número</v>
      </c>
      <c r="D44" s="207" t="str">
        <f>PONDERACION!J32</f>
        <v>Número de departamentos de gestión ambiental acompañados</v>
      </c>
      <c r="E44" s="264">
        <f>PONDERACION!K32</f>
        <v>20</v>
      </c>
      <c r="F44" s="264">
        <f>PONDERACION!L32</f>
        <v>22</v>
      </c>
      <c r="G44" s="264">
        <f>PONDERACION!M32</f>
        <v>24</v>
      </c>
      <c r="H44" s="264">
        <f>PONDERACION!N32</f>
        <v>26</v>
      </c>
      <c r="I44" s="264">
        <f>PONDERACION!O32</f>
        <v>92</v>
      </c>
      <c r="J44" s="265">
        <f>PONDERACION!P32</f>
        <v>0.13</v>
      </c>
      <c r="K44" s="265">
        <f>PONDERACION!Q32</f>
        <v>0.15</v>
      </c>
      <c r="L44" s="265">
        <f>PONDERACION!R32</f>
        <v>0.15</v>
      </c>
      <c r="M44" s="265">
        <f>PONDERACION!S32</f>
        <v>0.15</v>
      </c>
      <c r="N44" s="454">
        <v>22800000</v>
      </c>
      <c r="O44" s="455">
        <v>39800000</v>
      </c>
      <c r="P44" s="455">
        <v>51390000</v>
      </c>
      <c r="Q44" s="455">
        <v>45059500</v>
      </c>
      <c r="R44" s="455">
        <f t="shared" si="30"/>
        <v>159049500</v>
      </c>
      <c r="S44" s="194"/>
      <c r="T44" s="3"/>
      <c r="U44" s="3"/>
      <c r="V44" s="3"/>
      <c r="W44" s="3"/>
      <c r="X44" s="3"/>
      <c r="Y44" s="3"/>
      <c r="Z44" s="3"/>
      <c r="AA44" s="3"/>
      <c r="AB44" s="3"/>
      <c r="AC44" s="3"/>
      <c r="AD44" s="34"/>
      <c r="AE44" s="5"/>
      <c r="AF44" s="5"/>
      <c r="AG44" s="5"/>
      <c r="AH44" s="5"/>
      <c r="AI44" s="5"/>
      <c r="AJ44" s="5"/>
      <c r="AK44" s="5"/>
      <c r="AL44" s="5"/>
      <c r="AM44" s="5"/>
      <c r="AN44" s="5"/>
      <c r="AO44" s="5"/>
      <c r="AP44" s="82"/>
      <c r="AQ44" s="36"/>
      <c r="AR44" s="3"/>
      <c r="AS44" s="3"/>
      <c r="AT44" s="3"/>
      <c r="AU44" s="3"/>
      <c r="AV44" s="3"/>
      <c r="AW44" s="3"/>
      <c r="AX44" s="34"/>
      <c r="AY44" s="36"/>
      <c r="AZ44" s="199"/>
      <c r="BA44" s="192"/>
      <c r="BB44" s="4"/>
      <c r="BC44" s="4"/>
      <c r="BD44" s="4"/>
      <c r="BE44" s="4"/>
      <c r="BF44" s="4"/>
      <c r="BG44" s="4"/>
      <c r="BH44" s="141"/>
      <c r="BI44" s="164"/>
      <c r="BJ44" s="6"/>
      <c r="BK44" s="6"/>
      <c r="BL44" s="134"/>
      <c r="BM44" s="164"/>
      <c r="BN44" s="6"/>
      <c r="BO44" s="6"/>
      <c r="BP44" s="134"/>
      <c r="BQ44" s="8"/>
      <c r="BR44" s="4"/>
      <c r="BS44" s="4"/>
      <c r="BT44" s="141"/>
      <c r="BU44" s="164"/>
      <c r="BV44" s="6"/>
      <c r="BW44" s="6"/>
      <c r="BX44" s="134"/>
      <c r="BY44" s="8"/>
      <c r="BZ44" s="4"/>
      <c r="CA44" s="4"/>
      <c r="CB44" s="141"/>
      <c r="CC44" s="164"/>
      <c r="CD44" s="6"/>
      <c r="CE44" s="6"/>
      <c r="CF44" s="134"/>
      <c r="CG44" s="37"/>
      <c r="CH44" s="5"/>
      <c r="CI44" s="5"/>
      <c r="CJ44" s="82"/>
      <c r="CK44" s="8"/>
      <c r="CL44" s="4"/>
      <c r="CM44" s="4"/>
      <c r="CN44" s="141"/>
      <c r="CO44" s="147"/>
      <c r="CP44" s="128"/>
      <c r="CQ44" s="128"/>
      <c r="CR44" s="120"/>
    </row>
    <row r="45" spans="1:96" ht="37.5" customHeight="1" thickBot="1">
      <c r="A45" s="35"/>
      <c r="B45" s="10" t="str">
        <f>PONDERACION!H33</f>
        <v>8. Promover la implementación  de estrategias relacionadas con  huella de carbono, huella de agua o economía circular con diferentes actores identificados.</v>
      </c>
      <c r="C45" s="207" t="str">
        <f>PONDERACION!I33</f>
        <v>Número</v>
      </c>
      <c r="D45" s="207" t="str">
        <f>PONDERACION!J33</f>
        <v>Número de acciones de promoción</v>
      </c>
      <c r="E45" s="264">
        <f>PONDERACION!K33</f>
        <v>1</v>
      </c>
      <c r="F45" s="264">
        <f>PONDERACION!L33</f>
        <v>3</v>
      </c>
      <c r="G45" s="264">
        <f>PONDERACION!M33</f>
        <v>3</v>
      </c>
      <c r="H45" s="264">
        <f>PONDERACION!N33</f>
        <v>3</v>
      </c>
      <c r="I45" s="264">
        <f>PONDERACION!O33</f>
        <v>10</v>
      </c>
      <c r="J45" s="265">
        <f>PONDERACION!P33</f>
        <v>0.13</v>
      </c>
      <c r="K45" s="265">
        <f>PONDERACION!Q33</f>
        <v>0.15</v>
      </c>
      <c r="L45" s="265">
        <f>PONDERACION!R33</f>
        <v>0.15</v>
      </c>
      <c r="M45" s="265">
        <f>PONDERACION!S33</f>
        <v>0.15</v>
      </c>
      <c r="N45" s="454">
        <v>10000000</v>
      </c>
      <c r="O45" s="455">
        <v>30000000</v>
      </c>
      <c r="P45" s="455">
        <v>30000000</v>
      </c>
      <c r="Q45" s="455">
        <v>30000000</v>
      </c>
      <c r="R45" s="455">
        <f t="shared" si="30"/>
        <v>100000000</v>
      </c>
      <c r="S45" s="194"/>
      <c r="T45" s="3"/>
      <c r="U45" s="3"/>
      <c r="V45" s="3"/>
      <c r="W45" s="3"/>
      <c r="X45" s="3"/>
      <c r="Y45" s="3"/>
      <c r="Z45" s="3"/>
      <c r="AA45" s="3"/>
      <c r="AB45" s="3"/>
      <c r="AC45" s="3"/>
      <c r="AD45" s="34"/>
      <c r="AE45" s="5"/>
      <c r="AF45" s="5"/>
      <c r="AG45" s="5"/>
      <c r="AH45" s="5"/>
      <c r="AI45" s="5"/>
      <c r="AJ45" s="5"/>
      <c r="AK45" s="5"/>
      <c r="AL45" s="5"/>
      <c r="AM45" s="5"/>
      <c r="AN45" s="5"/>
      <c r="AO45" s="5"/>
      <c r="AP45" s="82"/>
      <c r="AQ45" s="36"/>
      <c r="AR45" s="3"/>
      <c r="AS45" s="3"/>
      <c r="AT45" s="3"/>
      <c r="AU45" s="3"/>
      <c r="AV45" s="3"/>
      <c r="AW45" s="3"/>
      <c r="AX45" s="34"/>
      <c r="AY45" s="36"/>
      <c r="AZ45" s="199"/>
      <c r="BA45" s="192"/>
      <c r="BB45" s="4"/>
      <c r="BC45" s="4"/>
      <c r="BD45" s="4"/>
      <c r="BE45" s="4"/>
      <c r="BF45" s="4"/>
      <c r="BG45" s="4"/>
      <c r="BH45" s="141"/>
      <c r="BI45" s="164"/>
      <c r="BJ45" s="6"/>
      <c r="BK45" s="6"/>
      <c r="BL45" s="134"/>
      <c r="BM45" s="164"/>
      <c r="BN45" s="6"/>
      <c r="BO45" s="6"/>
      <c r="BP45" s="134"/>
      <c r="BQ45" s="8"/>
      <c r="BR45" s="4"/>
      <c r="BS45" s="4"/>
      <c r="BT45" s="141"/>
      <c r="BU45" s="164"/>
      <c r="BV45" s="6"/>
      <c r="BW45" s="6"/>
      <c r="BX45" s="134"/>
      <c r="BY45" s="8"/>
      <c r="BZ45" s="4"/>
      <c r="CA45" s="4"/>
      <c r="CB45" s="141"/>
      <c r="CC45" s="164"/>
      <c r="CD45" s="6"/>
      <c r="CE45" s="6"/>
      <c r="CF45" s="134"/>
      <c r="CG45" s="37"/>
      <c r="CH45" s="5"/>
      <c r="CI45" s="5"/>
      <c r="CJ45" s="82"/>
      <c r="CK45" s="8"/>
      <c r="CL45" s="4"/>
      <c r="CM45" s="4"/>
      <c r="CN45" s="141"/>
      <c r="CO45" s="147"/>
      <c r="CP45" s="128"/>
      <c r="CQ45" s="128"/>
      <c r="CR45" s="120"/>
    </row>
    <row r="46" spans="1:96" ht="36" customHeight="1" thickBot="1">
      <c r="A46" s="58"/>
      <c r="B46" s="228" t="str">
        <f>PONDERACION!E34</f>
        <v>Proyecto 6. Implementación de la gestión ambiental urbana y rural en el departamento del Quindío.</v>
      </c>
      <c r="C46" s="228"/>
      <c r="D46" s="59"/>
      <c r="E46" s="60"/>
      <c r="F46" s="60"/>
      <c r="G46" s="60"/>
      <c r="H46" s="60"/>
      <c r="I46" s="61"/>
      <c r="J46" s="251">
        <f>PROGR_PROYEC_PONDE!F11</f>
        <v>0.2</v>
      </c>
      <c r="K46" s="251">
        <f>J46</f>
        <v>0.2</v>
      </c>
      <c r="L46" s="251">
        <f>J46</f>
        <v>0.2</v>
      </c>
      <c r="M46" s="251">
        <f>J46</f>
        <v>0.2</v>
      </c>
      <c r="N46" s="469">
        <f>N48+N49+N50+N51+N52+N53+N54+N55+N56+N57+N58+N59+N60+N61</f>
        <v>466300000</v>
      </c>
      <c r="O46" s="469">
        <f t="shared" ref="O46:R46" si="31">O48+O49+O50+O51+O52+O53+O54+O55+O56+O57+O58+O59+O60+O61</f>
        <v>603964000</v>
      </c>
      <c r="P46" s="469">
        <f t="shared" si="31"/>
        <v>617696680</v>
      </c>
      <c r="Q46" s="469">
        <f t="shared" si="31"/>
        <v>609340680</v>
      </c>
      <c r="R46" s="469">
        <f t="shared" si="31"/>
        <v>2297301360</v>
      </c>
      <c r="S46" s="59"/>
      <c r="T46" s="60"/>
      <c r="U46" s="60">
        <f>SUM(S46:T46)</f>
        <v>0</v>
      </c>
      <c r="V46" s="60"/>
      <c r="W46" s="60"/>
      <c r="X46" s="60">
        <f>SUM(V46:W46)</f>
        <v>0</v>
      </c>
      <c r="Y46" s="60"/>
      <c r="Z46" s="60"/>
      <c r="AA46" s="60">
        <f>SUM(Y46:Z46)</f>
        <v>0</v>
      </c>
      <c r="AB46" s="60"/>
      <c r="AC46" s="60"/>
      <c r="AD46" s="114">
        <f>SUM(AB46:AC46)</f>
        <v>0</v>
      </c>
      <c r="AE46" s="62">
        <f>+(AE48*J48)</f>
        <v>0</v>
      </c>
      <c r="AF46" s="62">
        <f>+(AF48*K48)</f>
        <v>0</v>
      </c>
      <c r="AG46" s="63">
        <f>SUM(AE46:AF46)</f>
        <v>0</v>
      </c>
      <c r="AH46" s="62">
        <f>+(AH48*K48)</f>
        <v>0</v>
      </c>
      <c r="AI46" s="62">
        <f>+(AI48*K48)</f>
        <v>0</v>
      </c>
      <c r="AJ46" s="63">
        <f>SUM(AH46:AI46)</f>
        <v>0</v>
      </c>
      <c r="AK46" s="62">
        <f>+(AK48*$L$16)</f>
        <v>0</v>
      </c>
      <c r="AL46" s="62">
        <f>+(AL48*$L$16)</f>
        <v>0</v>
      </c>
      <c r="AM46" s="63">
        <f>SUM(AK46:AL46)</f>
        <v>0</v>
      </c>
      <c r="AN46" s="62">
        <f>+(AN48*$M$16)</f>
        <v>0</v>
      </c>
      <c r="AO46" s="62">
        <f>+(AO48*$M$16)</f>
        <v>0</v>
      </c>
      <c r="AP46" s="80">
        <f>SUM(AN46:AO46)</f>
        <v>0</v>
      </c>
      <c r="AQ46" s="59"/>
      <c r="AR46" s="60"/>
      <c r="AS46" s="60"/>
      <c r="AT46" s="60"/>
      <c r="AU46" s="60"/>
      <c r="AV46" s="60"/>
      <c r="AW46" s="60"/>
      <c r="AX46" s="114"/>
      <c r="AY46" s="59">
        <f>+U46+X46+AA46+AD46</f>
        <v>0</v>
      </c>
      <c r="AZ46" s="197" t="e">
        <f>+AY46/I46</f>
        <v>#DIV/0!</v>
      </c>
      <c r="BA46" s="190"/>
      <c r="BB46" s="64"/>
      <c r="BC46" s="64"/>
      <c r="BD46" s="64"/>
      <c r="BE46" s="64"/>
      <c r="BF46" s="64"/>
      <c r="BG46" s="64"/>
      <c r="BH46" s="139"/>
      <c r="BI46" s="162"/>
      <c r="BJ46" s="66"/>
      <c r="BK46" s="66"/>
      <c r="BL46" s="132"/>
      <c r="BM46" s="162"/>
      <c r="BN46" s="66"/>
      <c r="BO46" s="66"/>
      <c r="BP46" s="132"/>
      <c r="BQ46" s="65" t="e">
        <f t="shared" ref="BQ46:BT47" si="32">+BM46/BI46</f>
        <v>#DIV/0!</v>
      </c>
      <c r="BR46" s="64" t="e">
        <f t="shared" si="32"/>
        <v>#DIV/0!</v>
      </c>
      <c r="BS46" s="64" t="e">
        <f t="shared" si="32"/>
        <v>#DIV/0!</v>
      </c>
      <c r="BT46" s="139" t="e">
        <f t="shared" si="32"/>
        <v>#DIV/0!</v>
      </c>
      <c r="BU46" s="162"/>
      <c r="BV46" s="66"/>
      <c r="BW46" s="66"/>
      <c r="BX46" s="132"/>
      <c r="BY46" s="65" t="e">
        <f t="shared" ref="BY46:CB47" si="33">+BU46/BI46</f>
        <v>#DIV/0!</v>
      </c>
      <c r="BZ46" s="64" t="e">
        <f t="shared" si="33"/>
        <v>#DIV/0!</v>
      </c>
      <c r="CA46" s="64" t="e">
        <f t="shared" si="33"/>
        <v>#DIV/0!</v>
      </c>
      <c r="CB46" s="139" t="e">
        <f t="shared" si="33"/>
        <v>#DIV/0!</v>
      </c>
      <c r="CC46" s="162">
        <f t="shared" ref="CC46:CF47" si="34">+BM46-BU46</f>
        <v>0</v>
      </c>
      <c r="CD46" s="66">
        <f t="shared" si="34"/>
        <v>0</v>
      </c>
      <c r="CE46" s="66">
        <f t="shared" si="34"/>
        <v>0</v>
      </c>
      <c r="CF46" s="132">
        <f t="shared" si="34"/>
        <v>0</v>
      </c>
      <c r="CG46" s="62"/>
      <c r="CH46" s="63"/>
      <c r="CI46" s="63"/>
      <c r="CJ46" s="80"/>
      <c r="CK46" s="65" t="e">
        <f t="shared" ref="CK46:CN47" si="35">+CG46/CC46</f>
        <v>#DIV/0!</v>
      </c>
      <c r="CL46" s="64" t="e">
        <f t="shared" si="35"/>
        <v>#DIV/0!</v>
      </c>
      <c r="CM46" s="64" t="e">
        <f t="shared" si="35"/>
        <v>#DIV/0!</v>
      </c>
      <c r="CN46" s="139" t="e">
        <f t="shared" si="35"/>
        <v>#DIV/0!</v>
      </c>
      <c r="CO46" s="145">
        <f>SUM(BI46:BL46)</f>
        <v>0</v>
      </c>
      <c r="CP46" s="126">
        <f>SUM(BM46:BP46)</f>
        <v>0</v>
      </c>
      <c r="CQ46" s="126">
        <f>SUM(BU46:BX46)</f>
        <v>0</v>
      </c>
      <c r="CR46" s="118" t="e">
        <f>+CQ46/CO46</f>
        <v>#DIV/0!</v>
      </c>
    </row>
    <row r="47" spans="1:96" ht="30" customHeight="1" thickBot="1">
      <c r="A47" s="70"/>
      <c r="B47" s="229" t="s">
        <v>2583</v>
      </c>
      <c r="C47" s="229"/>
      <c r="D47" s="67"/>
      <c r="E47" s="68"/>
      <c r="F47" s="68"/>
      <c r="G47" s="68"/>
      <c r="H47" s="68"/>
      <c r="I47" s="69"/>
      <c r="J47" s="71"/>
      <c r="K47" s="72"/>
      <c r="L47" s="72"/>
      <c r="M47" s="81"/>
      <c r="N47" s="464"/>
      <c r="O47" s="464"/>
      <c r="P47" s="464"/>
      <c r="Q47" s="464"/>
      <c r="R47" s="464"/>
      <c r="S47" s="67"/>
      <c r="T47" s="68"/>
      <c r="U47" s="68">
        <f>SUM(S47:T47)</f>
        <v>0</v>
      </c>
      <c r="V47" s="68"/>
      <c r="W47" s="68"/>
      <c r="X47" s="68">
        <f>SUM(V47:W47)</f>
        <v>0</v>
      </c>
      <c r="Y47" s="68"/>
      <c r="Z47" s="68"/>
      <c r="AA47" s="68">
        <f>SUM(Y47:Z47)</f>
        <v>0</v>
      </c>
      <c r="AB47" s="68"/>
      <c r="AC47" s="68"/>
      <c r="AD47" s="115">
        <f>SUM(AB47:AC47)</f>
        <v>0</v>
      </c>
      <c r="AE47" s="174" t="e">
        <f>+(#REF!*#REF!)+(#REF!*#REF!)</f>
        <v>#REF!</v>
      </c>
      <c r="AF47" s="174" t="e">
        <f>+(#REF!*#REF!)+(#REF!*#REF!)</f>
        <v>#REF!</v>
      </c>
      <c r="AG47" s="100" t="e">
        <f>SUM(AE47:AF47)</f>
        <v>#REF!</v>
      </c>
      <c r="AH47" s="174" t="e">
        <f>+(#REF!*#REF!)+(#REF!*#REF!)</f>
        <v>#REF!</v>
      </c>
      <c r="AI47" s="174" t="e">
        <f>+(#REF!*#REF!)+(#REF!*#REF!)</f>
        <v>#REF!</v>
      </c>
      <c r="AJ47" s="100" t="e">
        <f>SUM(AH47:AI47)</f>
        <v>#REF!</v>
      </c>
      <c r="AK47" s="174" t="e">
        <f>+(#REF!*#REF!)+(#REF!*#REF!)</f>
        <v>#REF!</v>
      </c>
      <c r="AL47" s="174" t="e">
        <f>+(#REF!*#REF!)+(#REF!*#REF!)</f>
        <v>#REF!</v>
      </c>
      <c r="AM47" s="100" t="e">
        <f>SUM(AK47:AL47)</f>
        <v>#REF!</v>
      </c>
      <c r="AN47" s="174" t="e">
        <f>+(#REF!*#REF!)+(#REF!*#REF!)</f>
        <v>#REF!</v>
      </c>
      <c r="AO47" s="174" t="e">
        <f>+(#REF!*#REF!)+(#REF!*#REF!)</f>
        <v>#REF!</v>
      </c>
      <c r="AP47" s="183" t="e">
        <f>SUM(AN47:AO47)</f>
        <v>#REF!</v>
      </c>
      <c r="AQ47" s="67"/>
      <c r="AR47" s="68"/>
      <c r="AS47" s="68"/>
      <c r="AT47" s="68"/>
      <c r="AU47" s="68"/>
      <c r="AV47" s="68"/>
      <c r="AW47" s="68"/>
      <c r="AX47" s="115"/>
      <c r="AY47" s="67">
        <f>+U47+X47+AA47+AD47</f>
        <v>0</v>
      </c>
      <c r="AZ47" s="198" t="e">
        <f>+AY47/I47</f>
        <v>#DIV/0!</v>
      </c>
      <c r="BA47" s="191"/>
      <c r="BB47" s="73"/>
      <c r="BC47" s="73"/>
      <c r="BD47" s="73"/>
      <c r="BE47" s="73"/>
      <c r="BF47" s="73"/>
      <c r="BG47" s="73"/>
      <c r="BH47" s="140"/>
      <c r="BI47" s="163"/>
      <c r="BJ47" s="75"/>
      <c r="BK47" s="75"/>
      <c r="BL47" s="133"/>
      <c r="BM47" s="163"/>
      <c r="BN47" s="75"/>
      <c r="BO47" s="75"/>
      <c r="BP47" s="133"/>
      <c r="BQ47" s="74" t="e">
        <f t="shared" si="32"/>
        <v>#DIV/0!</v>
      </c>
      <c r="BR47" s="73" t="e">
        <f t="shared" si="32"/>
        <v>#DIV/0!</v>
      </c>
      <c r="BS47" s="73" t="e">
        <f t="shared" si="32"/>
        <v>#DIV/0!</v>
      </c>
      <c r="BT47" s="140" t="e">
        <f t="shared" si="32"/>
        <v>#DIV/0!</v>
      </c>
      <c r="BU47" s="163"/>
      <c r="BV47" s="75"/>
      <c r="BW47" s="75"/>
      <c r="BX47" s="133"/>
      <c r="BY47" s="74" t="e">
        <f t="shared" si="33"/>
        <v>#DIV/0!</v>
      </c>
      <c r="BZ47" s="73" t="e">
        <f t="shared" si="33"/>
        <v>#DIV/0!</v>
      </c>
      <c r="CA47" s="73" t="e">
        <f t="shared" si="33"/>
        <v>#DIV/0!</v>
      </c>
      <c r="CB47" s="140" t="e">
        <f t="shared" si="33"/>
        <v>#DIV/0!</v>
      </c>
      <c r="CC47" s="163">
        <f t="shared" si="34"/>
        <v>0</v>
      </c>
      <c r="CD47" s="75">
        <f t="shared" si="34"/>
        <v>0</v>
      </c>
      <c r="CE47" s="75">
        <f t="shared" si="34"/>
        <v>0</v>
      </c>
      <c r="CF47" s="133">
        <f t="shared" si="34"/>
        <v>0</v>
      </c>
      <c r="CG47" s="174"/>
      <c r="CH47" s="100"/>
      <c r="CI47" s="100"/>
      <c r="CJ47" s="183"/>
      <c r="CK47" s="74" t="e">
        <f t="shared" si="35"/>
        <v>#DIV/0!</v>
      </c>
      <c r="CL47" s="73" t="e">
        <f t="shared" si="35"/>
        <v>#DIV/0!</v>
      </c>
      <c r="CM47" s="73" t="e">
        <f t="shared" si="35"/>
        <v>#DIV/0!</v>
      </c>
      <c r="CN47" s="140" t="e">
        <f t="shared" si="35"/>
        <v>#DIV/0!</v>
      </c>
      <c r="CO47" s="146">
        <f>SUM(BI47:BL47)</f>
        <v>0</v>
      </c>
      <c r="CP47" s="127">
        <f>SUM(BM47:BP47)</f>
        <v>0</v>
      </c>
      <c r="CQ47" s="127">
        <f>SUM(BU47:BX47)</f>
        <v>0</v>
      </c>
      <c r="CR47" s="119" t="e">
        <f>+CQ47/CO47</f>
        <v>#DIV/0!</v>
      </c>
    </row>
    <row r="48" spans="1:96" ht="26.25" customHeight="1" thickBot="1">
      <c r="A48" s="35"/>
      <c r="B48" s="10" t="str">
        <f>PONDERACION!H34</f>
        <v xml:space="preserve">1. Optimizar y operar la Red de Monitoreo de Calidad de Aire en el municipio de Armenia. </v>
      </c>
      <c r="C48" s="207" t="str">
        <f>PONDERACION!I34</f>
        <v>Red</v>
      </c>
      <c r="D48" s="207" t="str">
        <f>PONDERACION!J34</f>
        <v>Red en operación</v>
      </c>
      <c r="E48" s="216">
        <f>PONDERACION!K34</f>
        <v>1</v>
      </c>
      <c r="F48" s="216">
        <f>PONDERACION!L34</f>
        <v>1</v>
      </c>
      <c r="G48" s="216">
        <f>PONDERACION!M34</f>
        <v>1</v>
      </c>
      <c r="H48" s="216">
        <f>PONDERACION!N34</f>
        <v>1</v>
      </c>
      <c r="I48" s="216">
        <f>PONDERACION!O34</f>
        <v>4</v>
      </c>
      <c r="J48" s="260">
        <f>PONDERACION!P34</f>
        <v>0.09</v>
      </c>
      <c r="K48" s="260">
        <f>PONDERACION!Q34</f>
        <v>7.0000000000000007E-2</v>
      </c>
      <c r="L48" s="260">
        <f>PONDERACION!R34</f>
        <v>7.0000000000000007E-2</v>
      </c>
      <c r="M48" s="260">
        <f>PONDERACION!S34</f>
        <v>0.08</v>
      </c>
      <c r="N48" s="474">
        <v>23000000</v>
      </c>
      <c r="O48" s="459">
        <v>70000000</v>
      </c>
      <c r="P48" s="459">
        <v>72000000</v>
      </c>
      <c r="Q48" s="459">
        <v>84000000</v>
      </c>
      <c r="R48" s="459">
        <f>SUM(N48:Q48)</f>
        <v>249000000</v>
      </c>
      <c r="S48" s="194"/>
      <c r="T48" s="3"/>
      <c r="U48" s="3"/>
      <c r="V48" s="3"/>
      <c r="W48" s="3"/>
      <c r="X48" s="3"/>
      <c r="Y48" s="3"/>
      <c r="Z48" s="3"/>
      <c r="AA48" s="3"/>
      <c r="AB48" s="3"/>
      <c r="AC48" s="3"/>
      <c r="AD48" s="34"/>
      <c r="AE48" s="5"/>
      <c r="AF48" s="5"/>
      <c r="AG48" s="5"/>
      <c r="AH48" s="5"/>
      <c r="AI48" s="5"/>
      <c r="AJ48" s="5"/>
      <c r="AK48" s="5"/>
      <c r="AL48" s="5"/>
      <c r="AM48" s="5"/>
      <c r="AN48" s="5"/>
      <c r="AO48" s="5"/>
      <c r="AP48" s="82"/>
      <c r="AQ48" s="36"/>
      <c r="AR48" s="3"/>
      <c r="AS48" s="3"/>
      <c r="AT48" s="3"/>
      <c r="AU48" s="3"/>
      <c r="AV48" s="3"/>
      <c r="AW48" s="3"/>
      <c r="AX48" s="34"/>
      <c r="AY48" s="36"/>
      <c r="AZ48" s="199"/>
      <c r="BA48" s="192"/>
      <c r="BB48" s="4"/>
      <c r="BC48" s="4"/>
      <c r="BD48" s="4"/>
      <c r="BE48" s="4"/>
      <c r="BF48" s="4"/>
      <c r="BG48" s="4"/>
      <c r="BH48" s="141"/>
      <c r="BI48" s="164"/>
      <c r="BJ48" s="6"/>
      <c r="BK48" s="6"/>
      <c r="BL48" s="134"/>
      <c r="BM48" s="164"/>
      <c r="BN48" s="6"/>
      <c r="BO48" s="6"/>
      <c r="BP48" s="134"/>
      <c r="BQ48" s="8"/>
      <c r="BR48" s="4"/>
      <c r="BS48" s="4"/>
      <c r="BT48" s="141"/>
      <c r="BU48" s="164"/>
      <c r="BV48" s="6"/>
      <c r="BW48" s="6"/>
      <c r="BX48" s="134"/>
      <c r="BY48" s="8"/>
      <c r="BZ48" s="4"/>
      <c r="CA48" s="4"/>
      <c r="CB48" s="141"/>
      <c r="CC48" s="164"/>
      <c r="CD48" s="6"/>
      <c r="CE48" s="6"/>
      <c r="CF48" s="134"/>
      <c r="CG48" s="37"/>
      <c r="CH48" s="5"/>
      <c r="CI48" s="5"/>
      <c r="CJ48" s="82"/>
      <c r="CK48" s="8"/>
      <c r="CL48" s="4"/>
      <c r="CM48" s="4"/>
      <c r="CN48" s="141"/>
      <c r="CO48" s="147"/>
      <c r="CP48" s="128"/>
      <c r="CQ48" s="128"/>
      <c r="CR48" s="120"/>
    </row>
    <row r="49" spans="1:96" ht="27.75" customHeight="1" thickBot="1">
      <c r="A49" s="35"/>
      <c r="B49" s="10" t="str">
        <f>PONDERACION!H35</f>
        <v>2. Realizar acciones de monitoreo de la calidad del aire en el departamento del Quindío, definidas en el plan operativo anual.</v>
      </c>
      <c r="C49" s="207" t="str">
        <f>PONDERACION!I35</f>
        <v>Porcentaje</v>
      </c>
      <c r="D49" s="207" t="str">
        <f>PONDERACION!J35</f>
        <v>% ejecución Plan Operativo</v>
      </c>
      <c r="E49" s="260">
        <f>PONDERACION!K35</f>
        <v>0</v>
      </c>
      <c r="F49" s="260">
        <f>PONDERACION!L35</f>
        <v>0.3</v>
      </c>
      <c r="G49" s="260">
        <f>PONDERACION!M35</f>
        <v>0.3</v>
      </c>
      <c r="H49" s="260">
        <f>PONDERACION!N35</f>
        <v>0.4</v>
      </c>
      <c r="I49" s="260">
        <f>PONDERACION!O35</f>
        <v>1</v>
      </c>
      <c r="J49" s="260">
        <f>PONDERACION!P35</f>
        <v>0</v>
      </c>
      <c r="K49" s="260">
        <f>PONDERACION!Q35</f>
        <v>7.0000000000000007E-2</v>
      </c>
      <c r="L49" s="260">
        <f>PONDERACION!R35</f>
        <v>7.0000000000000007E-2</v>
      </c>
      <c r="M49" s="260">
        <f>PONDERACION!S35</f>
        <v>0.08</v>
      </c>
      <c r="N49" s="461">
        <v>0</v>
      </c>
      <c r="O49" s="455">
        <v>38000000</v>
      </c>
      <c r="P49" s="455">
        <v>75000000</v>
      </c>
      <c r="Q49" s="456">
        <v>0</v>
      </c>
      <c r="R49" s="459">
        <f t="shared" ref="R49:R61" si="36">SUM(N49:Q49)</f>
        <v>113000000</v>
      </c>
      <c r="S49" s="194"/>
      <c r="T49" s="3"/>
      <c r="U49" s="3"/>
      <c r="V49" s="3"/>
      <c r="W49" s="3"/>
      <c r="X49" s="3"/>
      <c r="Y49" s="3"/>
      <c r="Z49" s="3"/>
      <c r="AA49" s="3"/>
      <c r="AB49" s="3"/>
      <c r="AC49" s="3"/>
      <c r="AD49" s="34"/>
      <c r="AE49" s="5"/>
      <c r="AF49" s="5"/>
      <c r="AG49" s="5"/>
      <c r="AH49" s="5"/>
      <c r="AI49" s="5"/>
      <c r="AJ49" s="5"/>
      <c r="AK49" s="5"/>
      <c r="AL49" s="5"/>
      <c r="AM49" s="5"/>
      <c r="AN49" s="5"/>
      <c r="AO49" s="5"/>
      <c r="AP49" s="82"/>
      <c r="AQ49" s="36"/>
      <c r="AR49" s="3"/>
      <c r="AS49" s="3"/>
      <c r="AT49" s="3"/>
      <c r="AU49" s="3"/>
      <c r="AV49" s="3"/>
      <c r="AW49" s="3"/>
      <c r="AX49" s="34"/>
      <c r="AY49" s="36"/>
      <c r="AZ49" s="199"/>
      <c r="BA49" s="192"/>
      <c r="BB49" s="4"/>
      <c r="BC49" s="4"/>
      <c r="BD49" s="4"/>
      <c r="BE49" s="4"/>
      <c r="BF49" s="4"/>
      <c r="BG49" s="4"/>
      <c r="BH49" s="141"/>
      <c r="BI49" s="164"/>
      <c r="BJ49" s="6"/>
      <c r="BK49" s="6"/>
      <c r="BL49" s="134"/>
      <c r="BM49" s="164"/>
      <c r="BN49" s="6"/>
      <c r="BO49" s="6"/>
      <c r="BP49" s="134"/>
      <c r="BQ49" s="8"/>
      <c r="BR49" s="4"/>
      <c r="BS49" s="4"/>
      <c r="BT49" s="141"/>
      <c r="BU49" s="164"/>
      <c r="BV49" s="6"/>
      <c r="BW49" s="6"/>
      <c r="BX49" s="134"/>
      <c r="BY49" s="8"/>
      <c r="BZ49" s="4"/>
      <c r="CA49" s="4"/>
      <c r="CB49" s="141"/>
      <c r="CC49" s="164"/>
      <c r="CD49" s="6"/>
      <c r="CE49" s="6"/>
      <c r="CF49" s="134"/>
      <c r="CG49" s="37"/>
      <c r="CH49" s="5"/>
      <c r="CI49" s="5"/>
      <c r="CJ49" s="82"/>
      <c r="CK49" s="8"/>
      <c r="CL49" s="4"/>
      <c r="CM49" s="4"/>
      <c r="CN49" s="141"/>
      <c r="CO49" s="147"/>
      <c r="CP49" s="128"/>
      <c r="CQ49" s="128"/>
      <c r="CR49" s="120"/>
    </row>
    <row r="50" spans="1:96" ht="34.5" customHeight="1" thickBot="1">
      <c r="A50" s="35"/>
      <c r="B50" s="10" t="str">
        <f>PONDERACION!H36</f>
        <v>3. Elaborar los mapas de ruido ambiental de municipios priorizados.</v>
      </c>
      <c r="C50" s="207" t="str">
        <f>PONDERACION!I36</f>
        <v>Mapa</v>
      </c>
      <c r="D50" s="207" t="str">
        <f>PONDERACION!J36</f>
        <v>Mapas de ruido Elaborados</v>
      </c>
      <c r="E50" s="216">
        <f>PONDERACION!K36</f>
        <v>0</v>
      </c>
      <c r="F50" s="216">
        <f>PONDERACION!L36</f>
        <v>2</v>
      </c>
      <c r="G50" s="216">
        <f>PONDERACION!M36</f>
        <v>0</v>
      </c>
      <c r="H50" s="216">
        <f>PONDERACION!N36</f>
        <v>0</v>
      </c>
      <c r="I50" s="216">
        <f>PONDERACION!O36</f>
        <v>2</v>
      </c>
      <c r="J50" s="260">
        <f>PONDERACION!P36</f>
        <v>0</v>
      </c>
      <c r="K50" s="260">
        <f>PONDERACION!Q36</f>
        <v>7.0000000000000007E-2</v>
      </c>
      <c r="L50" s="260">
        <f>PONDERACION!R36</f>
        <v>0</v>
      </c>
      <c r="M50" s="260">
        <f>PONDERACION!S36</f>
        <v>0</v>
      </c>
      <c r="N50" s="454">
        <v>51000000</v>
      </c>
      <c r="O50" s="455">
        <v>87700000</v>
      </c>
      <c r="P50" s="456">
        <v>0</v>
      </c>
      <c r="Q50" s="456">
        <v>0</v>
      </c>
      <c r="R50" s="459">
        <f t="shared" si="36"/>
        <v>138700000</v>
      </c>
      <c r="S50" s="194"/>
      <c r="T50" s="3"/>
      <c r="U50" s="3"/>
      <c r="V50" s="3"/>
      <c r="W50" s="3"/>
      <c r="X50" s="3"/>
      <c r="Y50" s="3"/>
      <c r="Z50" s="3"/>
      <c r="AA50" s="3"/>
      <c r="AB50" s="3"/>
      <c r="AC50" s="3"/>
      <c r="AD50" s="34"/>
      <c r="AE50" s="5"/>
      <c r="AF50" s="5"/>
      <c r="AG50" s="5"/>
      <c r="AH50" s="5"/>
      <c r="AI50" s="5"/>
      <c r="AJ50" s="5"/>
      <c r="AK50" s="5"/>
      <c r="AL50" s="5"/>
      <c r="AM50" s="5"/>
      <c r="AN50" s="5"/>
      <c r="AO50" s="5"/>
      <c r="AP50" s="82"/>
      <c r="AQ50" s="36"/>
      <c r="AR50" s="3"/>
      <c r="AS50" s="3"/>
      <c r="AT50" s="3"/>
      <c r="AU50" s="3"/>
      <c r="AV50" s="3"/>
      <c r="AW50" s="3"/>
      <c r="AX50" s="34"/>
      <c r="AY50" s="36"/>
      <c r="AZ50" s="199"/>
      <c r="BA50" s="192"/>
      <c r="BB50" s="4"/>
      <c r="BC50" s="4"/>
      <c r="BD50" s="4"/>
      <c r="BE50" s="4"/>
      <c r="BF50" s="4"/>
      <c r="BG50" s="4"/>
      <c r="BH50" s="141"/>
      <c r="BI50" s="164"/>
      <c r="BJ50" s="6"/>
      <c r="BK50" s="6"/>
      <c r="BL50" s="134"/>
      <c r="BM50" s="164"/>
      <c r="BN50" s="6"/>
      <c r="BO50" s="6"/>
      <c r="BP50" s="134"/>
      <c r="BQ50" s="8"/>
      <c r="BR50" s="4"/>
      <c r="BS50" s="4"/>
      <c r="BT50" s="141"/>
      <c r="BU50" s="164"/>
      <c r="BV50" s="6"/>
      <c r="BW50" s="6"/>
      <c r="BX50" s="134"/>
      <c r="BY50" s="8"/>
      <c r="BZ50" s="4"/>
      <c r="CA50" s="4"/>
      <c r="CB50" s="141"/>
      <c r="CC50" s="164"/>
      <c r="CD50" s="6"/>
      <c r="CE50" s="6"/>
      <c r="CF50" s="134"/>
      <c r="CG50" s="37"/>
      <c r="CH50" s="5"/>
      <c r="CI50" s="5"/>
      <c r="CJ50" s="82"/>
      <c r="CK50" s="8"/>
      <c r="CL50" s="4"/>
      <c r="CM50" s="4"/>
      <c r="CN50" s="141"/>
      <c r="CO50" s="147"/>
      <c r="CP50" s="128"/>
      <c r="CQ50" s="128"/>
      <c r="CR50" s="120"/>
    </row>
    <row r="51" spans="1:96" ht="28.5" customHeight="1" thickBot="1">
      <c r="A51" s="35"/>
      <c r="B51" s="10" t="str">
        <f>PONDERACION!H37</f>
        <v>4. Formular el plan de descontaminación de ruido de municipios priorizados.</v>
      </c>
      <c r="C51" s="207" t="str">
        <f>PONDERACION!I37</f>
        <v xml:space="preserve">Plan </v>
      </c>
      <c r="D51" s="207" t="str">
        <f>PONDERACION!J37</f>
        <v>Plan formulado</v>
      </c>
      <c r="E51" s="216">
        <f>PONDERACION!K37</f>
        <v>0</v>
      </c>
      <c r="F51" s="216">
        <f>PONDERACION!L37</f>
        <v>1</v>
      </c>
      <c r="G51" s="216">
        <f>PONDERACION!M37</f>
        <v>1</v>
      </c>
      <c r="H51" s="216">
        <f>PONDERACION!N37</f>
        <v>0</v>
      </c>
      <c r="I51" s="216">
        <f>PONDERACION!O37</f>
        <v>2</v>
      </c>
      <c r="J51" s="260">
        <f>PONDERACION!P37</f>
        <v>0</v>
      </c>
      <c r="K51" s="260">
        <f>PONDERACION!Q37</f>
        <v>7.0000000000000007E-2</v>
      </c>
      <c r="L51" s="260">
        <f>PONDERACION!R37</f>
        <v>7.0000000000000007E-2</v>
      </c>
      <c r="M51" s="260">
        <f>PONDERACION!S37</f>
        <v>0</v>
      </c>
      <c r="N51" s="461">
        <v>0</v>
      </c>
      <c r="O51" s="456">
        <v>0</v>
      </c>
      <c r="P51" s="456">
        <v>0</v>
      </c>
      <c r="Q51" s="456">
        <v>0</v>
      </c>
      <c r="R51" s="459">
        <f t="shared" si="36"/>
        <v>0</v>
      </c>
      <c r="S51" s="194"/>
      <c r="T51" s="3"/>
      <c r="U51" s="3"/>
      <c r="V51" s="3"/>
      <c r="W51" s="3"/>
      <c r="X51" s="3"/>
      <c r="Y51" s="3"/>
      <c r="Z51" s="3"/>
      <c r="AA51" s="3"/>
      <c r="AB51" s="3"/>
      <c r="AC51" s="3"/>
      <c r="AD51" s="34"/>
      <c r="AE51" s="5"/>
      <c r="AF51" s="5"/>
      <c r="AG51" s="5"/>
      <c r="AH51" s="5"/>
      <c r="AI51" s="5"/>
      <c r="AJ51" s="5"/>
      <c r="AK51" s="5"/>
      <c r="AL51" s="5"/>
      <c r="AM51" s="5"/>
      <c r="AN51" s="5"/>
      <c r="AO51" s="5"/>
      <c r="AP51" s="82"/>
      <c r="AQ51" s="36"/>
      <c r="AR51" s="3"/>
      <c r="AS51" s="3"/>
      <c r="AT51" s="3"/>
      <c r="AU51" s="3"/>
      <c r="AV51" s="3"/>
      <c r="AW51" s="3"/>
      <c r="AX51" s="34"/>
      <c r="AY51" s="36"/>
      <c r="AZ51" s="199"/>
      <c r="BA51" s="192"/>
      <c r="BB51" s="4"/>
      <c r="BC51" s="4"/>
      <c r="BD51" s="4"/>
      <c r="BE51" s="4"/>
      <c r="BF51" s="4"/>
      <c r="BG51" s="4"/>
      <c r="BH51" s="141"/>
      <c r="BI51" s="164"/>
      <c r="BJ51" s="6"/>
      <c r="BK51" s="6"/>
      <c r="BL51" s="134"/>
      <c r="BM51" s="164"/>
      <c r="BN51" s="6"/>
      <c r="BO51" s="6"/>
      <c r="BP51" s="134"/>
      <c r="BQ51" s="8"/>
      <c r="BR51" s="4"/>
      <c r="BS51" s="4"/>
      <c r="BT51" s="141"/>
      <c r="BU51" s="164"/>
      <c r="BV51" s="6"/>
      <c r="BW51" s="6"/>
      <c r="BX51" s="134"/>
      <c r="BY51" s="8"/>
      <c r="BZ51" s="4"/>
      <c r="CA51" s="4"/>
      <c r="CB51" s="141"/>
      <c r="CC51" s="164"/>
      <c r="CD51" s="6"/>
      <c r="CE51" s="6"/>
      <c r="CF51" s="134"/>
      <c r="CG51" s="37"/>
      <c r="CH51" s="5"/>
      <c r="CI51" s="5"/>
      <c r="CJ51" s="82"/>
      <c r="CK51" s="8"/>
      <c r="CL51" s="4"/>
      <c r="CM51" s="4"/>
      <c r="CN51" s="141"/>
      <c r="CO51" s="147"/>
      <c r="CP51" s="128"/>
      <c r="CQ51" s="128"/>
      <c r="CR51" s="120"/>
    </row>
    <row r="52" spans="1:96" ht="32.25" customHeight="1" thickBot="1">
      <c r="A52" s="35"/>
      <c r="B52" s="10" t="str">
        <f>PONDERACION!H38</f>
        <v>5. Realizar seguimiento a acciones del plan de descontaminación por ruido en municipios priorizados.</v>
      </c>
      <c r="C52" s="207" t="str">
        <f>PONDERACION!I38</f>
        <v>Informes</v>
      </c>
      <c r="D52" s="207" t="str">
        <f>PONDERACION!J38</f>
        <v xml:space="preserve">Informe anual de seguimiento </v>
      </c>
      <c r="E52" s="216">
        <f>PONDERACION!K38</f>
        <v>1</v>
      </c>
      <c r="F52" s="216">
        <f>PONDERACION!L38</f>
        <v>1</v>
      </c>
      <c r="G52" s="216">
        <f>PONDERACION!M38</f>
        <v>1</v>
      </c>
      <c r="H52" s="216">
        <f>PONDERACION!N38</f>
        <v>1</v>
      </c>
      <c r="I52" s="216">
        <f>PONDERACION!O38</f>
        <v>4</v>
      </c>
      <c r="J52" s="260">
        <f>PONDERACION!P38</f>
        <v>0.09</v>
      </c>
      <c r="K52" s="260">
        <f>PONDERACION!Q38</f>
        <v>7.0000000000000007E-2</v>
      </c>
      <c r="L52" s="260">
        <f>PONDERACION!R38</f>
        <v>7.0000000000000007E-2</v>
      </c>
      <c r="M52" s="260">
        <f>PONDERACION!S38</f>
        <v>0.08</v>
      </c>
      <c r="N52" s="454">
        <v>5000000</v>
      </c>
      <c r="O52" s="455">
        <v>15000000</v>
      </c>
      <c r="P52" s="455">
        <v>35000000</v>
      </c>
      <c r="Q52" s="455">
        <v>35000000</v>
      </c>
      <c r="R52" s="459">
        <f t="shared" si="36"/>
        <v>90000000</v>
      </c>
      <c r="S52" s="194"/>
      <c r="T52" s="3"/>
      <c r="U52" s="3"/>
      <c r="V52" s="3"/>
      <c r="W52" s="3"/>
      <c r="X52" s="3"/>
      <c r="Y52" s="3"/>
      <c r="Z52" s="3"/>
      <c r="AA52" s="3"/>
      <c r="AB52" s="3"/>
      <c r="AC52" s="3"/>
      <c r="AD52" s="34"/>
      <c r="AE52" s="5"/>
      <c r="AF52" s="5"/>
      <c r="AG52" s="5"/>
      <c r="AH52" s="5"/>
      <c r="AI52" s="5"/>
      <c r="AJ52" s="5"/>
      <c r="AK52" s="5"/>
      <c r="AL52" s="5"/>
      <c r="AM52" s="5"/>
      <c r="AN52" s="5"/>
      <c r="AO52" s="5"/>
      <c r="AP52" s="82"/>
      <c r="AQ52" s="36"/>
      <c r="AR52" s="3"/>
      <c r="AS52" s="3"/>
      <c r="AT52" s="3"/>
      <c r="AU52" s="3"/>
      <c r="AV52" s="3"/>
      <c r="AW52" s="3"/>
      <c r="AX52" s="34"/>
      <c r="AY52" s="36"/>
      <c r="AZ52" s="199"/>
      <c r="BA52" s="192"/>
      <c r="BB52" s="4"/>
      <c r="BC52" s="4"/>
      <c r="BD52" s="4"/>
      <c r="BE52" s="4"/>
      <c r="BF52" s="4"/>
      <c r="BG52" s="4"/>
      <c r="BH52" s="141"/>
      <c r="BI52" s="164"/>
      <c r="BJ52" s="6"/>
      <c r="BK52" s="6"/>
      <c r="BL52" s="134"/>
      <c r="BM52" s="164"/>
      <c r="BN52" s="6"/>
      <c r="BO52" s="6"/>
      <c r="BP52" s="134"/>
      <c r="BQ52" s="8"/>
      <c r="BR52" s="4"/>
      <c r="BS52" s="4"/>
      <c r="BT52" s="141"/>
      <c r="BU52" s="164"/>
      <c r="BV52" s="6"/>
      <c r="BW52" s="6"/>
      <c r="BX52" s="134"/>
      <c r="BY52" s="8"/>
      <c r="BZ52" s="4"/>
      <c r="CA52" s="4"/>
      <c r="CB52" s="141"/>
      <c r="CC52" s="164"/>
      <c r="CD52" s="6"/>
      <c r="CE52" s="6"/>
      <c r="CF52" s="134"/>
      <c r="CG52" s="37"/>
      <c r="CH52" s="5"/>
      <c r="CI52" s="5"/>
      <c r="CJ52" s="82"/>
      <c r="CK52" s="8"/>
      <c r="CL52" s="4"/>
      <c r="CM52" s="4"/>
      <c r="CN52" s="141"/>
      <c r="CO52" s="147"/>
      <c r="CP52" s="128"/>
      <c r="CQ52" s="128"/>
      <c r="CR52" s="120"/>
    </row>
    <row r="53" spans="1:96" ht="32.25" customHeight="1" thickBot="1">
      <c r="A53" s="35"/>
      <c r="B53" s="10" t="str">
        <f>PONDERACION!H39</f>
        <v>6. Regular solicitudes presentadas por emisiones atmosféricas de fuentes fijas.</v>
      </c>
      <c r="C53" s="207" t="str">
        <f>PONDERACION!I39</f>
        <v>Número</v>
      </c>
      <c r="D53" s="207" t="str">
        <f>PONDERACION!J39</f>
        <v>Número de solicitudes Tramitadas</v>
      </c>
      <c r="E53" s="260">
        <f>PONDERACION!K39</f>
        <v>0.25</v>
      </c>
      <c r="F53" s="260">
        <f>PONDERACION!L39</f>
        <v>0.25</v>
      </c>
      <c r="G53" s="260">
        <f>PONDERACION!M39</f>
        <v>0.25</v>
      </c>
      <c r="H53" s="260">
        <f>PONDERACION!N39</f>
        <v>0.25</v>
      </c>
      <c r="I53" s="260">
        <f>PONDERACION!O39</f>
        <v>1</v>
      </c>
      <c r="J53" s="260">
        <f>PONDERACION!P39</f>
        <v>0.09</v>
      </c>
      <c r="K53" s="260">
        <f>PONDERACION!Q39</f>
        <v>7.0000000000000007E-2</v>
      </c>
      <c r="L53" s="260">
        <f>PONDERACION!R39</f>
        <v>0.08</v>
      </c>
      <c r="M53" s="260">
        <f>PONDERACION!S39</f>
        <v>0.08</v>
      </c>
      <c r="N53" s="454">
        <v>28100000</v>
      </c>
      <c r="O53" s="455">
        <v>37700000</v>
      </c>
      <c r="P53" s="455">
        <v>56200000</v>
      </c>
      <c r="Q53" s="455">
        <v>79300000</v>
      </c>
      <c r="R53" s="459">
        <f t="shared" si="36"/>
        <v>201300000</v>
      </c>
      <c r="S53" s="194"/>
      <c r="T53" s="3"/>
      <c r="U53" s="3"/>
      <c r="V53" s="3"/>
      <c r="W53" s="3"/>
      <c r="X53" s="3"/>
      <c r="Y53" s="3"/>
      <c r="Z53" s="3"/>
      <c r="AA53" s="3"/>
      <c r="AB53" s="3"/>
      <c r="AC53" s="3"/>
      <c r="AD53" s="34"/>
      <c r="AE53" s="5"/>
      <c r="AF53" s="5"/>
      <c r="AG53" s="5"/>
      <c r="AH53" s="5"/>
      <c r="AI53" s="5"/>
      <c r="AJ53" s="5"/>
      <c r="AK53" s="5"/>
      <c r="AL53" s="5"/>
      <c r="AM53" s="5"/>
      <c r="AN53" s="5"/>
      <c r="AO53" s="5"/>
      <c r="AP53" s="82"/>
      <c r="AQ53" s="36"/>
      <c r="AR53" s="3"/>
      <c r="AS53" s="3"/>
      <c r="AT53" s="3"/>
      <c r="AU53" s="3"/>
      <c r="AV53" s="3"/>
      <c r="AW53" s="3"/>
      <c r="AX53" s="34"/>
      <c r="AY53" s="36"/>
      <c r="AZ53" s="199"/>
      <c r="BA53" s="192"/>
      <c r="BB53" s="4"/>
      <c r="BC53" s="4"/>
      <c r="BD53" s="4"/>
      <c r="BE53" s="4"/>
      <c r="BF53" s="4"/>
      <c r="BG53" s="4"/>
      <c r="BH53" s="141"/>
      <c r="BI53" s="164"/>
      <c r="BJ53" s="6"/>
      <c r="BK53" s="6"/>
      <c r="BL53" s="134"/>
      <c r="BM53" s="164"/>
      <c r="BN53" s="6"/>
      <c r="BO53" s="6"/>
      <c r="BP53" s="134"/>
      <c r="BQ53" s="8"/>
      <c r="BR53" s="4"/>
      <c r="BS53" s="4"/>
      <c r="BT53" s="141"/>
      <c r="BU53" s="164"/>
      <c r="BV53" s="6"/>
      <c r="BW53" s="6"/>
      <c r="BX53" s="134"/>
      <c r="BY53" s="8"/>
      <c r="BZ53" s="4"/>
      <c r="CA53" s="4"/>
      <c r="CB53" s="141"/>
      <c r="CC53" s="164"/>
      <c r="CD53" s="6"/>
      <c r="CE53" s="6"/>
      <c r="CF53" s="134"/>
      <c r="CG53" s="37"/>
      <c r="CH53" s="5"/>
      <c r="CI53" s="5"/>
      <c r="CJ53" s="82"/>
      <c r="CK53" s="8"/>
      <c r="CL53" s="4"/>
      <c r="CM53" s="4"/>
      <c r="CN53" s="141"/>
      <c r="CO53" s="147"/>
      <c r="CP53" s="128"/>
      <c r="CQ53" s="128"/>
      <c r="CR53" s="120"/>
    </row>
    <row r="54" spans="1:96" ht="30" customHeight="1" thickBot="1">
      <c r="A54" s="35"/>
      <c r="B54" s="10" t="str">
        <f>PONDERACION!H40</f>
        <v>7. Realizar control y seguimiento a las emisiones atmosféricas generadas por fuentes fijas, definidas en el programa anual.</v>
      </c>
      <c r="C54" s="207" t="str">
        <f>PONDERACION!I40</f>
        <v>Porcentaje</v>
      </c>
      <c r="D54" s="207" t="str">
        <f>PONDERACION!J40</f>
        <v xml:space="preserve">% de ejecución programa anual </v>
      </c>
      <c r="E54" s="260">
        <f>PONDERACION!K40</f>
        <v>0.25</v>
      </c>
      <c r="F54" s="260">
        <f>PONDERACION!L40</f>
        <v>0.25</v>
      </c>
      <c r="G54" s="260">
        <f>PONDERACION!M40</f>
        <v>0.25</v>
      </c>
      <c r="H54" s="260">
        <f>PONDERACION!N40</f>
        <v>0.25</v>
      </c>
      <c r="I54" s="260">
        <f>PONDERACION!O40</f>
        <v>1</v>
      </c>
      <c r="J54" s="260">
        <f>PONDERACION!P40</f>
        <v>0.09</v>
      </c>
      <c r="K54" s="260">
        <f>PONDERACION!Q40</f>
        <v>7.0000000000000007E-2</v>
      </c>
      <c r="L54" s="260">
        <f>PONDERACION!R40</f>
        <v>0.08</v>
      </c>
      <c r="M54" s="260">
        <f>PONDERACION!S40</f>
        <v>0.08</v>
      </c>
      <c r="N54" s="454">
        <v>36000000</v>
      </c>
      <c r="O54" s="455">
        <v>43000000</v>
      </c>
      <c r="P54" s="455">
        <v>49000000</v>
      </c>
      <c r="Q54" s="455">
        <v>53000000</v>
      </c>
      <c r="R54" s="459">
        <f t="shared" si="36"/>
        <v>181000000</v>
      </c>
      <c r="S54" s="194"/>
      <c r="T54" s="3"/>
      <c r="U54" s="3"/>
      <c r="V54" s="3"/>
      <c r="W54" s="3"/>
      <c r="X54" s="3"/>
      <c r="Y54" s="3"/>
      <c r="Z54" s="3"/>
      <c r="AA54" s="3"/>
      <c r="AB54" s="3"/>
      <c r="AC54" s="3"/>
      <c r="AD54" s="34"/>
      <c r="AE54" s="5"/>
      <c r="AF54" s="5"/>
      <c r="AG54" s="5"/>
      <c r="AH54" s="5"/>
      <c r="AI54" s="5"/>
      <c r="AJ54" s="5"/>
      <c r="AK54" s="5"/>
      <c r="AL54" s="5"/>
      <c r="AM54" s="5"/>
      <c r="AN54" s="5"/>
      <c r="AO54" s="5"/>
      <c r="AP54" s="82"/>
      <c r="AQ54" s="36"/>
      <c r="AR54" s="3"/>
      <c r="AS54" s="3"/>
      <c r="AT54" s="3"/>
      <c r="AU54" s="3"/>
      <c r="AV54" s="3"/>
      <c r="AW54" s="3"/>
      <c r="AX54" s="34"/>
      <c r="AY54" s="36"/>
      <c r="AZ54" s="199"/>
      <c r="BA54" s="192"/>
      <c r="BB54" s="4"/>
      <c r="BC54" s="4"/>
      <c r="BD54" s="4"/>
      <c r="BE54" s="4"/>
      <c r="BF54" s="4"/>
      <c r="BG54" s="4"/>
      <c r="BH54" s="141"/>
      <c r="BI54" s="164"/>
      <c r="BJ54" s="6"/>
      <c r="BK54" s="6"/>
      <c r="BL54" s="134"/>
      <c r="BM54" s="164"/>
      <c r="BN54" s="6"/>
      <c r="BO54" s="6"/>
      <c r="BP54" s="134"/>
      <c r="BQ54" s="8"/>
      <c r="BR54" s="4"/>
      <c r="BS54" s="4"/>
      <c r="BT54" s="141"/>
      <c r="BU54" s="164"/>
      <c r="BV54" s="6"/>
      <c r="BW54" s="6"/>
      <c r="BX54" s="134"/>
      <c r="BY54" s="8"/>
      <c r="BZ54" s="4"/>
      <c r="CA54" s="4"/>
      <c r="CB54" s="141"/>
      <c r="CC54" s="164"/>
      <c r="CD54" s="6"/>
      <c r="CE54" s="6"/>
      <c r="CF54" s="134"/>
      <c r="CG54" s="37"/>
      <c r="CH54" s="5"/>
      <c r="CI54" s="5"/>
      <c r="CJ54" s="82"/>
      <c r="CK54" s="8"/>
      <c r="CL54" s="4"/>
      <c r="CM54" s="4"/>
      <c r="CN54" s="141"/>
      <c r="CO54" s="147"/>
      <c r="CP54" s="128"/>
      <c r="CQ54" s="128"/>
      <c r="CR54" s="120"/>
    </row>
    <row r="55" spans="1:96" ht="31.5" customHeight="1" thickBot="1">
      <c r="A55" s="35"/>
      <c r="B55" s="10" t="str">
        <f>PONDERACION!H41</f>
        <v>8. Realizar operativos de control  a emisiones de gases por fuentes móviles.</v>
      </c>
      <c r="C55" s="207" t="str">
        <f>PONDERACION!I41</f>
        <v>Número</v>
      </c>
      <c r="D55" s="207" t="str">
        <f>PONDERACION!J41</f>
        <v xml:space="preserve">Número de Operativos </v>
      </c>
      <c r="E55" s="216">
        <f>PONDERACION!K41</f>
        <v>12</v>
      </c>
      <c r="F55" s="216">
        <f>PONDERACION!L41</f>
        <v>12</v>
      </c>
      <c r="G55" s="216">
        <f>PONDERACION!M41</f>
        <v>12</v>
      </c>
      <c r="H55" s="216">
        <f>PONDERACION!N41</f>
        <v>12</v>
      </c>
      <c r="I55" s="216">
        <f>PONDERACION!O41</f>
        <v>48</v>
      </c>
      <c r="J55" s="260">
        <f>PONDERACION!P41</f>
        <v>0.09</v>
      </c>
      <c r="K55" s="260">
        <f>PONDERACION!Q41</f>
        <v>7.0000000000000007E-2</v>
      </c>
      <c r="L55" s="260">
        <f>PONDERACION!R41</f>
        <v>0.08</v>
      </c>
      <c r="M55" s="260">
        <f>PONDERACION!S41</f>
        <v>0.08</v>
      </c>
      <c r="N55" s="454">
        <v>30000000</v>
      </c>
      <c r="O55" s="455">
        <v>33000000</v>
      </c>
      <c r="P55" s="455">
        <v>36000000</v>
      </c>
      <c r="Q55" s="455">
        <v>38000000</v>
      </c>
      <c r="R55" s="459">
        <f t="shared" si="36"/>
        <v>137000000</v>
      </c>
      <c r="S55" s="194"/>
      <c r="T55" s="3"/>
      <c r="U55" s="3"/>
      <c r="V55" s="3"/>
      <c r="W55" s="3"/>
      <c r="X55" s="3"/>
      <c r="Y55" s="3"/>
      <c r="Z55" s="3"/>
      <c r="AA55" s="3"/>
      <c r="AB55" s="3"/>
      <c r="AC55" s="3"/>
      <c r="AD55" s="34"/>
      <c r="AE55" s="5"/>
      <c r="AF55" s="5"/>
      <c r="AG55" s="5"/>
      <c r="AH55" s="5"/>
      <c r="AI55" s="5"/>
      <c r="AJ55" s="5"/>
      <c r="AK55" s="5"/>
      <c r="AL55" s="5"/>
      <c r="AM55" s="5"/>
      <c r="AN55" s="5"/>
      <c r="AO55" s="5"/>
      <c r="AP55" s="82"/>
      <c r="AQ55" s="36"/>
      <c r="AR55" s="3"/>
      <c r="AS55" s="3"/>
      <c r="AT55" s="3"/>
      <c r="AU55" s="3"/>
      <c r="AV55" s="3"/>
      <c r="AW55" s="3"/>
      <c r="AX55" s="34"/>
      <c r="AY55" s="36"/>
      <c r="AZ55" s="199"/>
      <c r="BA55" s="192"/>
      <c r="BB55" s="4"/>
      <c r="BC55" s="4"/>
      <c r="BD55" s="4"/>
      <c r="BE55" s="4"/>
      <c r="BF55" s="4"/>
      <c r="BG55" s="4"/>
      <c r="BH55" s="141"/>
      <c r="BI55" s="164"/>
      <c r="BJ55" s="6"/>
      <c r="BK55" s="6"/>
      <c r="BL55" s="134"/>
      <c r="BM55" s="164"/>
      <c r="BN55" s="6"/>
      <c r="BO55" s="6"/>
      <c r="BP55" s="134"/>
      <c r="BQ55" s="8"/>
      <c r="BR55" s="4"/>
      <c r="BS55" s="4"/>
      <c r="BT55" s="141"/>
      <c r="BU55" s="164"/>
      <c r="BV55" s="6"/>
      <c r="BW55" s="6"/>
      <c r="BX55" s="134"/>
      <c r="BY55" s="8"/>
      <c r="BZ55" s="4"/>
      <c r="CA55" s="4"/>
      <c r="CB55" s="141"/>
      <c r="CC55" s="164"/>
      <c r="CD55" s="6"/>
      <c r="CE55" s="6"/>
      <c r="CF55" s="134"/>
      <c r="CG55" s="37"/>
      <c r="CH55" s="5"/>
      <c r="CI55" s="5"/>
      <c r="CJ55" s="82"/>
      <c r="CK55" s="8"/>
      <c r="CL55" s="4"/>
      <c r="CM55" s="4"/>
      <c r="CN55" s="141"/>
      <c r="CO55" s="147"/>
      <c r="CP55" s="128"/>
      <c r="CQ55" s="128"/>
      <c r="CR55" s="120"/>
    </row>
    <row r="56" spans="1:96" ht="31.5" customHeight="1" thickBot="1">
      <c r="A56" s="35"/>
      <c r="B56" s="10" t="str">
        <f>PONDERACION!H42</f>
        <v>9. Realizar acciones para la evaluación de actividades que generen olores ofensivos</v>
      </c>
      <c r="C56" s="207" t="str">
        <f>PONDERACION!I42</f>
        <v>Porcentaje</v>
      </c>
      <c r="D56" s="207" t="str">
        <f>PONDERACION!J42</f>
        <v>% de acciones para evalaucion</v>
      </c>
      <c r="E56" s="260">
        <f>PONDERACION!K42</f>
        <v>0.25</v>
      </c>
      <c r="F56" s="260">
        <f>PONDERACION!L42</f>
        <v>0.25</v>
      </c>
      <c r="G56" s="260">
        <f>PONDERACION!M42</f>
        <v>0.25</v>
      </c>
      <c r="H56" s="260">
        <f>PONDERACION!N42</f>
        <v>0.25</v>
      </c>
      <c r="I56" s="260">
        <f>PONDERACION!O42</f>
        <v>1</v>
      </c>
      <c r="J56" s="260">
        <f>PONDERACION!P42</f>
        <v>0.09</v>
      </c>
      <c r="K56" s="260">
        <f>PONDERACION!Q42</f>
        <v>7.0000000000000007E-2</v>
      </c>
      <c r="L56" s="260">
        <f>PONDERACION!R42</f>
        <v>0.08</v>
      </c>
      <c r="M56" s="260">
        <f>PONDERACION!S42</f>
        <v>0.08</v>
      </c>
      <c r="N56" s="461">
        <v>0</v>
      </c>
      <c r="O56" s="456">
        <v>0</v>
      </c>
      <c r="P56" s="456">
        <v>0</v>
      </c>
      <c r="Q56" s="456">
        <v>0</v>
      </c>
      <c r="R56" s="459">
        <f t="shared" si="36"/>
        <v>0</v>
      </c>
      <c r="S56" s="194"/>
      <c r="T56" s="3"/>
      <c r="U56" s="3"/>
      <c r="V56" s="3"/>
      <c r="W56" s="3"/>
      <c r="X56" s="3"/>
      <c r="Y56" s="3"/>
      <c r="Z56" s="3"/>
      <c r="AA56" s="3"/>
      <c r="AB56" s="3"/>
      <c r="AC56" s="3"/>
      <c r="AD56" s="34"/>
      <c r="AE56" s="5"/>
      <c r="AF56" s="5"/>
      <c r="AG56" s="5"/>
      <c r="AH56" s="5"/>
      <c r="AI56" s="5"/>
      <c r="AJ56" s="5"/>
      <c r="AK56" s="5"/>
      <c r="AL56" s="5"/>
      <c r="AM56" s="5"/>
      <c r="AN56" s="5"/>
      <c r="AO56" s="5"/>
      <c r="AP56" s="82"/>
      <c r="AQ56" s="36"/>
      <c r="AR56" s="3"/>
      <c r="AS56" s="3"/>
      <c r="AT56" s="3"/>
      <c r="AU56" s="3"/>
      <c r="AV56" s="3"/>
      <c r="AW56" s="3"/>
      <c r="AX56" s="34"/>
      <c r="AY56" s="36"/>
      <c r="AZ56" s="199"/>
      <c r="BA56" s="192"/>
      <c r="BB56" s="4"/>
      <c r="BC56" s="4"/>
      <c r="BD56" s="4"/>
      <c r="BE56" s="4"/>
      <c r="BF56" s="4"/>
      <c r="BG56" s="4"/>
      <c r="BH56" s="141"/>
      <c r="BI56" s="164"/>
      <c r="BJ56" s="6"/>
      <c r="BK56" s="6"/>
      <c r="BL56" s="134"/>
      <c r="BM56" s="164"/>
      <c r="BN56" s="6"/>
      <c r="BO56" s="6"/>
      <c r="BP56" s="134"/>
      <c r="BQ56" s="8"/>
      <c r="BR56" s="4"/>
      <c r="BS56" s="4"/>
      <c r="BT56" s="141"/>
      <c r="BU56" s="164"/>
      <c r="BV56" s="6"/>
      <c r="BW56" s="6"/>
      <c r="BX56" s="134"/>
      <c r="BY56" s="8"/>
      <c r="BZ56" s="4"/>
      <c r="CA56" s="4"/>
      <c r="CB56" s="141"/>
      <c r="CC56" s="164"/>
      <c r="CD56" s="6"/>
      <c r="CE56" s="6"/>
      <c r="CF56" s="134"/>
      <c r="CG56" s="37"/>
      <c r="CH56" s="5"/>
      <c r="CI56" s="5"/>
      <c r="CJ56" s="82"/>
      <c r="CK56" s="8"/>
      <c r="CL56" s="4"/>
      <c r="CM56" s="4"/>
      <c r="CN56" s="141"/>
      <c r="CO56" s="147"/>
      <c r="CP56" s="128"/>
      <c r="CQ56" s="128"/>
      <c r="CR56" s="120"/>
    </row>
    <row r="57" spans="1:96" ht="33.75" customHeight="1" thickBot="1">
      <c r="A57" s="35"/>
      <c r="B57" s="10" t="str">
        <f>PONDERACION!H43</f>
        <v>10. Asesorar y acompañar acciones para la gestión integral de los residuos sólidos en los 12 municipios del departamento del Quindío, según programa operativo anual.</v>
      </c>
      <c r="C57" s="207" t="str">
        <f>PONDERACION!I43</f>
        <v>Programa</v>
      </c>
      <c r="D57" s="207" t="str">
        <f>PONDERACION!J43</f>
        <v>Programa operativo anual ejecutado</v>
      </c>
      <c r="E57" s="216">
        <f>PONDERACION!K43</f>
        <v>1</v>
      </c>
      <c r="F57" s="216">
        <f>PONDERACION!L43</f>
        <v>1</v>
      </c>
      <c r="G57" s="216">
        <f>PONDERACION!M43</f>
        <v>1</v>
      </c>
      <c r="H57" s="216">
        <f>PONDERACION!N43</f>
        <v>1</v>
      </c>
      <c r="I57" s="216">
        <f>PONDERACION!O43</f>
        <v>4</v>
      </c>
      <c r="J57" s="260">
        <f>PONDERACION!P43</f>
        <v>0.09</v>
      </c>
      <c r="K57" s="260">
        <f>PONDERACION!Q43</f>
        <v>7.0000000000000007E-2</v>
      </c>
      <c r="L57" s="260">
        <f>PONDERACION!R43</f>
        <v>0.08</v>
      </c>
      <c r="M57" s="260">
        <f>PONDERACION!S43</f>
        <v>0.08</v>
      </c>
      <c r="N57" s="454">
        <v>61200000</v>
      </c>
      <c r="O57" s="455">
        <v>72000000</v>
      </c>
      <c r="P57" s="455">
        <v>72214000</v>
      </c>
      <c r="Q57" s="455">
        <v>68524000</v>
      </c>
      <c r="R57" s="459">
        <f t="shared" si="36"/>
        <v>273938000</v>
      </c>
      <c r="S57" s="194"/>
      <c r="T57" s="3"/>
      <c r="U57" s="3"/>
      <c r="V57" s="3"/>
      <c r="W57" s="3"/>
      <c r="X57" s="3"/>
      <c r="Y57" s="3"/>
      <c r="Z57" s="3"/>
      <c r="AA57" s="3"/>
      <c r="AB57" s="3"/>
      <c r="AC57" s="3"/>
      <c r="AD57" s="34"/>
      <c r="AE57" s="5"/>
      <c r="AF57" s="5"/>
      <c r="AG57" s="5"/>
      <c r="AH57" s="5"/>
      <c r="AI57" s="5"/>
      <c r="AJ57" s="5"/>
      <c r="AK57" s="5"/>
      <c r="AL57" s="5"/>
      <c r="AM57" s="5"/>
      <c r="AN57" s="5"/>
      <c r="AO57" s="5"/>
      <c r="AP57" s="82"/>
      <c r="AQ57" s="36"/>
      <c r="AR57" s="3"/>
      <c r="AS57" s="3"/>
      <c r="AT57" s="3"/>
      <c r="AU57" s="3"/>
      <c r="AV57" s="3"/>
      <c r="AW57" s="3"/>
      <c r="AX57" s="34"/>
      <c r="AY57" s="36"/>
      <c r="AZ57" s="199"/>
      <c r="BA57" s="192"/>
      <c r="BB57" s="4"/>
      <c r="BC57" s="4"/>
      <c r="BD57" s="4"/>
      <c r="BE57" s="4"/>
      <c r="BF57" s="4"/>
      <c r="BG57" s="4"/>
      <c r="BH57" s="141"/>
      <c r="BI57" s="164"/>
      <c r="BJ57" s="6"/>
      <c r="BK57" s="6"/>
      <c r="BL57" s="134"/>
      <c r="BM57" s="164"/>
      <c r="BN57" s="6"/>
      <c r="BO57" s="6"/>
      <c r="BP57" s="134"/>
      <c r="BQ57" s="8"/>
      <c r="BR57" s="4"/>
      <c r="BS57" s="4"/>
      <c r="BT57" s="141"/>
      <c r="BU57" s="164"/>
      <c r="BV57" s="6"/>
      <c r="BW57" s="6"/>
      <c r="BX57" s="134"/>
      <c r="BY57" s="8"/>
      <c r="BZ57" s="4"/>
      <c r="CA57" s="4"/>
      <c r="CB57" s="141"/>
      <c r="CC57" s="164"/>
      <c r="CD57" s="6"/>
      <c r="CE57" s="6"/>
      <c r="CF57" s="134"/>
      <c r="CG57" s="37"/>
      <c r="CH57" s="5"/>
      <c r="CI57" s="5"/>
      <c r="CJ57" s="82"/>
      <c r="CK57" s="8"/>
      <c r="CL57" s="4"/>
      <c r="CM57" s="4"/>
      <c r="CN57" s="141"/>
      <c r="CO57" s="147"/>
      <c r="CP57" s="128"/>
      <c r="CQ57" s="128"/>
      <c r="CR57" s="120"/>
    </row>
    <row r="58" spans="1:96" ht="30.75" customHeight="1" thickBot="1">
      <c r="A58" s="35"/>
      <c r="B58" s="10" t="str">
        <f>PONDERACION!H44</f>
        <v>11. Promover la implementación de la política ambiental para la gestión integral de los residuos peligrosos, según acciones definidas en el plan operativo anual.</v>
      </c>
      <c r="C58" s="207" t="str">
        <f>PONDERACION!I44</f>
        <v>Plan</v>
      </c>
      <c r="D58" s="207" t="str">
        <f>PONDERACION!J44</f>
        <v>Plan operativo ejecutado</v>
      </c>
      <c r="E58" s="216">
        <f>PONDERACION!K44</f>
        <v>1</v>
      </c>
      <c r="F58" s="216">
        <f>PONDERACION!L44</f>
        <v>1</v>
      </c>
      <c r="G58" s="216">
        <f>PONDERACION!M44</f>
        <v>1</v>
      </c>
      <c r="H58" s="216">
        <f>PONDERACION!N44</f>
        <v>1</v>
      </c>
      <c r="I58" s="216">
        <f>PONDERACION!O44</f>
        <v>4</v>
      </c>
      <c r="J58" s="260">
        <f>PONDERACION!P44</f>
        <v>0.09</v>
      </c>
      <c r="K58" s="260">
        <f>PONDERACION!Q44</f>
        <v>7.0000000000000007E-2</v>
      </c>
      <c r="L58" s="260">
        <f>PONDERACION!R44</f>
        <v>0.08</v>
      </c>
      <c r="M58" s="260">
        <f>PONDERACION!S44</f>
        <v>0.09</v>
      </c>
      <c r="N58" s="454">
        <v>30000000</v>
      </c>
      <c r="O58" s="455">
        <v>34000000</v>
      </c>
      <c r="P58" s="455">
        <v>72130900</v>
      </c>
      <c r="Q58" s="455">
        <v>65987000</v>
      </c>
      <c r="R58" s="459">
        <f t="shared" si="36"/>
        <v>202117900</v>
      </c>
      <c r="S58" s="194"/>
      <c r="T58" s="3"/>
      <c r="U58" s="3"/>
      <c r="V58" s="3"/>
      <c r="W58" s="3"/>
      <c r="X58" s="3"/>
      <c r="Y58" s="3"/>
      <c r="Z58" s="3"/>
      <c r="AA58" s="3"/>
      <c r="AB58" s="3"/>
      <c r="AC58" s="3"/>
      <c r="AD58" s="34"/>
      <c r="AE58" s="5"/>
      <c r="AF58" s="5"/>
      <c r="AG58" s="5"/>
      <c r="AH58" s="5"/>
      <c r="AI58" s="5"/>
      <c r="AJ58" s="5"/>
      <c r="AK58" s="5"/>
      <c r="AL58" s="5"/>
      <c r="AM58" s="5"/>
      <c r="AN58" s="5"/>
      <c r="AO58" s="5"/>
      <c r="AP58" s="82"/>
      <c r="AQ58" s="36"/>
      <c r="AR58" s="3"/>
      <c r="AS58" s="3"/>
      <c r="AT58" s="3"/>
      <c r="AU58" s="3"/>
      <c r="AV58" s="3"/>
      <c r="AW58" s="3"/>
      <c r="AX58" s="34"/>
      <c r="AY58" s="36"/>
      <c r="AZ58" s="199"/>
      <c r="BA58" s="192"/>
      <c r="BB58" s="4"/>
      <c r="BC58" s="4"/>
      <c r="BD58" s="4"/>
      <c r="BE58" s="4"/>
      <c r="BF58" s="4"/>
      <c r="BG58" s="4"/>
      <c r="BH58" s="141"/>
      <c r="BI58" s="164"/>
      <c r="BJ58" s="6"/>
      <c r="BK58" s="6"/>
      <c r="BL58" s="134"/>
      <c r="BM58" s="164"/>
      <c r="BN58" s="6"/>
      <c r="BO58" s="6"/>
      <c r="BP58" s="134"/>
      <c r="BQ58" s="8"/>
      <c r="BR58" s="4"/>
      <c r="BS58" s="4"/>
      <c r="BT58" s="141"/>
      <c r="BU58" s="164"/>
      <c r="BV58" s="6"/>
      <c r="BW58" s="6"/>
      <c r="BX58" s="134"/>
      <c r="BY58" s="8"/>
      <c r="BZ58" s="4"/>
      <c r="CA58" s="4"/>
      <c r="CB58" s="141"/>
      <c r="CC58" s="164"/>
      <c r="CD58" s="6"/>
      <c r="CE58" s="6"/>
      <c r="CF58" s="134"/>
      <c r="CG58" s="37"/>
      <c r="CH58" s="5"/>
      <c r="CI58" s="5"/>
      <c r="CJ58" s="82"/>
      <c r="CK58" s="8"/>
      <c r="CL58" s="4"/>
      <c r="CM58" s="4"/>
      <c r="CN58" s="141"/>
      <c r="CO58" s="147"/>
      <c r="CP58" s="128"/>
      <c r="CQ58" s="128"/>
      <c r="CR58" s="120"/>
    </row>
    <row r="59" spans="1:96" ht="36" customHeight="1" thickBot="1">
      <c r="A59" s="35"/>
      <c r="B59" s="10" t="str">
        <f>PONDERACION!H45</f>
        <v>12. Realizar acciones de control y seguimiento al manejo y disposición final de los residuos sólidos, definidas en el programa anual.</v>
      </c>
      <c r="C59" s="207" t="str">
        <f>PONDERACION!I45</f>
        <v>Porcentaje</v>
      </c>
      <c r="D59" s="207" t="str">
        <f>PONDERACION!J45</f>
        <v xml:space="preserve">% de ejecución programa anual </v>
      </c>
      <c r="E59" s="260">
        <f>PONDERACION!K45</f>
        <v>0.25</v>
      </c>
      <c r="F59" s="260">
        <f>PONDERACION!L45</f>
        <v>0.25</v>
      </c>
      <c r="G59" s="260">
        <f>PONDERACION!M45</f>
        <v>0.25</v>
      </c>
      <c r="H59" s="260">
        <f>PONDERACION!N45</f>
        <v>0.25</v>
      </c>
      <c r="I59" s="260">
        <f>PONDERACION!O45</f>
        <v>1</v>
      </c>
      <c r="J59" s="260">
        <f>PONDERACION!P45</f>
        <v>0.09</v>
      </c>
      <c r="K59" s="260">
        <f>PONDERACION!Q45</f>
        <v>7.0000000000000007E-2</v>
      </c>
      <c r="L59" s="260">
        <f>PONDERACION!R45</f>
        <v>0.08</v>
      </c>
      <c r="M59" s="260">
        <f>PONDERACION!S45</f>
        <v>0.09</v>
      </c>
      <c r="N59" s="454">
        <v>84000000</v>
      </c>
      <c r="O59" s="455">
        <v>64800000</v>
      </c>
      <c r="P59" s="455">
        <v>74895680</v>
      </c>
      <c r="Q59" s="455">
        <v>86640680</v>
      </c>
      <c r="R59" s="459">
        <f t="shared" si="36"/>
        <v>310336360</v>
      </c>
      <c r="S59" s="194"/>
      <c r="T59" s="3"/>
      <c r="U59" s="3"/>
      <c r="V59" s="3"/>
      <c r="W59" s="3"/>
      <c r="X59" s="3"/>
      <c r="Y59" s="3"/>
      <c r="Z59" s="3"/>
      <c r="AA59" s="3"/>
      <c r="AB59" s="3"/>
      <c r="AC59" s="3"/>
      <c r="AD59" s="34"/>
      <c r="AE59" s="5"/>
      <c r="AF59" s="5"/>
      <c r="AG59" s="5"/>
      <c r="AH59" s="5"/>
      <c r="AI59" s="5"/>
      <c r="AJ59" s="5"/>
      <c r="AK59" s="5"/>
      <c r="AL59" s="5"/>
      <c r="AM59" s="5"/>
      <c r="AN59" s="5"/>
      <c r="AO59" s="5"/>
      <c r="AP59" s="82"/>
      <c r="AQ59" s="36"/>
      <c r="AR59" s="3"/>
      <c r="AS59" s="3"/>
      <c r="AT59" s="3"/>
      <c r="AU59" s="3"/>
      <c r="AV59" s="3"/>
      <c r="AW59" s="3"/>
      <c r="AX59" s="34"/>
      <c r="AY59" s="36"/>
      <c r="AZ59" s="199"/>
      <c r="BA59" s="192"/>
      <c r="BB59" s="4"/>
      <c r="BC59" s="4"/>
      <c r="BD59" s="4"/>
      <c r="BE59" s="4"/>
      <c r="BF59" s="4"/>
      <c r="BG59" s="4"/>
      <c r="BH59" s="141"/>
      <c r="BI59" s="164"/>
      <c r="BJ59" s="6"/>
      <c r="BK59" s="6"/>
      <c r="BL59" s="134"/>
      <c r="BM59" s="164"/>
      <c r="BN59" s="6"/>
      <c r="BO59" s="6"/>
      <c r="BP59" s="134"/>
      <c r="BQ59" s="8"/>
      <c r="BR59" s="4"/>
      <c r="BS59" s="4"/>
      <c r="BT59" s="141"/>
      <c r="BU59" s="164"/>
      <c r="BV59" s="6"/>
      <c r="BW59" s="6"/>
      <c r="BX59" s="134"/>
      <c r="BY59" s="8"/>
      <c r="BZ59" s="4"/>
      <c r="CA59" s="4"/>
      <c r="CB59" s="141"/>
      <c r="CC59" s="164"/>
      <c r="CD59" s="6"/>
      <c r="CE59" s="6"/>
      <c r="CF59" s="134"/>
      <c r="CG59" s="37"/>
      <c r="CH59" s="5"/>
      <c r="CI59" s="5"/>
      <c r="CJ59" s="82"/>
      <c r="CK59" s="8"/>
      <c r="CL59" s="4"/>
      <c r="CM59" s="4"/>
      <c r="CN59" s="141"/>
      <c r="CO59" s="147"/>
      <c r="CP59" s="128"/>
      <c r="CQ59" s="128"/>
      <c r="CR59" s="120"/>
    </row>
    <row r="60" spans="1:96" ht="30.75" customHeight="1" thickBot="1">
      <c r="A60" s="35"/>
      <c r="B60" s="10" t="str">
        <f>PONDERACION!H46</f>
        <v>13. Ejecutar acciones de regulación, control y seguimiento a la gestión integral de los residuos peligrosos – Respel, definidas en el programa anual.</v>
      </c>
      <c r="C60" s="207" t="str">
        <f>PONDERACION!I46</f>
        <v>Porcentaje</v>
      </c>
      <c r="D60" s="207" t="str">
        <f>PONDERACION!J46</f>
        <v xml:space="preserve">% de ejecución programa anual </v>
      </c>
      <c r="E60" s="260">
        <f>PONDERACION!K46</f>
        <v>0.25</v>
      </c>
      <c r="F60" s="260">
        <f>PONDERACION!L46</f>
        <v>0.25</v>
      </c>
      <c r="G60" s="260">
        <f>PONDERACION!M46</f>
        <v>0.25</v>
      </c>
      <c r="H60" s="260">
        <f>PONDERACION!N46</f>
        <v>0.25</v>
      </c>
      <c r="I60" s="260">
        <f>PONDERACION!O46</f>
        <v>1</v>
      </c>
      <c r="J60" s="260">
        <f>PONDERACION!P46</f>
        <v>0.09</v>
      </c>
      <c r="K60" s="260">
        <f>PONDERACION!Q46</f>
        <v>0.08</v>
      </c>
      <c r="L60" s="260">
        <f>PONDERACION!R46</f>
        <v>0.08</v>
      </c>
      <c r="M60" s="260">
        <f>PONDERACION!S46</f>
        <v>0.09</v>
      </c>
      <c r="N60" s="454">
        <v>100000000</v>
      </c>
      <c r="O60" s="455">
        <v>78764000</v>
      </c>
      <c r="P60" s="455">
        <v>50256100</v>
      </c>
      <c r="Q60" s="455">
        <v>68889000</v>
      </c>
      <c r="R60" s="459">
        <f t="shared" si="36"/>
        <v>297909100</v>
      </c>
      <c r="S60" s="194"/>
      <c r="T60" s="3"/>
      <c r="U60" s="3"/>
      <c r="V60" s="3"/>
      <c r="W60" s="3"/>
      <c r="X60" s="3"/>
      <c r="Y60" s="3"/>
      <c r="Z60" s="3"/>
      <c r="AA60" s="3"/>
      <c r="AB60" s="3"/>
      <c r="AC60" s="3"/>
      <c r="AD60" s="34"/>
      <c r="AE60" s="5"/>
      <c r="AF60" s="5"/>
      <c r="AG60" s="5"/>
      <c r="AH60" s="5"/>
      <c r="AI60" s="5"/>
      <c r="AJ60" s="5"/>
      <c r="AK60" s="5"/>
      <c r="AL60" s="5"/>
      <c r="AM60" s="5"/>
      <c r="AN60" s="5"/>
      <c r="AO60" s="5"/>
      <c r="AP60" s="82"/>
      <c r="AQ60" s="36"/>
      <c r="AR60" s="3"/>
      <c r="AS60" s="3"/>
      <c r="AT60" s="3"/>
      <c r="AU60" s="3"/>
      <c r="AV60" s="3"/>
      <c r="AW60" s="3"/>
      <c r="AX60" s="34"/>
      <c r="AY60" s="36"/>
      <c r="AZ60" s="199"/>
      <c r="BA60" s="192"/>
      <c r="BB60" s="4"/>
      <c r="BC60" s="4"/>
      <c r="BD60" s="4"/>
      <c r="BE60" s="4"/>
      <c r="BF60" s="4"/>
      <c r="BG60" s="4"/>
      <c r="BH60" s="141"/>
      <c r="BI60" s="164"/>
      <c r="BJ60" s="6"/>
      <c r="BK60" s="6"/>
      <c r="BL60" s="134"/>
      <c r="BM60" s="164"/>
      <c r="BN60" s="6"/>
      <c r="BO60" s="6"/>
      <c r="BP60" s="134"/>
      <c r="BQ60" s="8"/>
      <c r="BR60" s="4"/>
      <c r="BS60" s="4"/>
      <c r="BT60" s="141"/>
      <c r="BU60" s="164"/>
      <c r="BV60" s="6"/>
      <c r="BW60" s="6"/>
      <c r="BX60" s="134"/>
      <c r="BY60" s="8"/>
      <c r="BZ60" s="4"/>
      <c r="CA60" s="4"/>
      <c r="CB60" s="141"/>
      <c r="CC60" s="164"/>
      <c r="CD60" s="6"/>
      <c r="CE60" s="6"/>
      <c r="CF60" s="134"/>
      <c r="CG60" s="37"/>
      <c r="CH60" s="5"/>
      <c r="CI60" s="5"/>
      <c r="CJ60" s="82"/>
      <c r="CK60" s="8"/>
      <c r="CL60" s="4"/>
      <c r="CM60" s="4"/>
      <c r="CN60" s="141"/>
      <c r="CO60" s="147"/>
      <c r="CP60" s="128"/>
      <c r="CQ60" s="128"/>
      <c r="CR60" s="120"/>
    </row>
    <row r="61" spans="1:96" ht="26.25" customHeight="1" thickBot="1">
      <c r="A61" s="35"/>
      <c r="B61" s="10" t="str">
        <f>PONDERACION!H47</f>
        <v>14. Realizar acciones para el cumplimiento de la Política de Gestión Ambiental Urbana, definidas en el plan operativo anual.</v>
      </c>
      <c r="C61" s="207" t="str">
        <f>PONDERACION!I47</f>
        <v>Plan</v>
      </c>
      <c r="D61" s="207" t="str">
        <f>PONDERACION!J47</f>
        <v>Planes operativos anuales</v>
      </c>
      <c r="E61" s="216">
        <f>PONDERACION!K47</f>
        <v>1</v>
      </c>
      <c r="F61" s="216">
        <f>PONDERACION!L47</f>
        <v>1</v>
      </c>
      <c r="G61" s="216">
        <f>PONDERACION!M47</f>
        <v>1</v>
      </c>
      <c r="H61" s="216">
        <f>PONDERACION!N47</f>
        <v>1</v>
      </c>
      <c r="I61" s="216">
        <f>PONDERACION!O47</f>
        <v>4</v>
      </c>
      <c r="J61" s="260">
        <f>PONDERACION!P47</f>
        <v>0.1</v>
      </c>
      <c r="K61" s="260">
        <f>PONDERACION!Q47</f>
        <v>0.08</v>
      </c>
      <c r="L61" s="260">
        <f>PONDERACION!R47</f>
        <v>0.08</v>
      </c>
      <c r="M61" s="260">
        <f>PONDERACION!S47</f>
        <v>0.09</v>
      </c>
      <c r="N61" s="454">
        <v>18000000</v>
      </c>
      <c r="O61" s="455">
        <v>30000000</v>
      </c>
      <c r="P61" s="455">
        <v>25000000</v>
      </c>
      <c r="Q61" s="455">
        <v>30000000</v>
      </c>
      <c r="R61" s="459">
        <f t="shared" si="36"/>
        <v>103000000</v>
      </c>
      <c r="S61" s="194"/>
      <c r="T61" s="3"/>
      <c r="U61" s="3"/>
      <c r="V61" s="3"/>
      <c r="W61" s="3"/>
      <c r="X61" s="3"/>
      <c r="Y61" s="3"/>
      <c r="Z61" s="3"/>
      <c r="AA61" s="3"/>
      <c r="AB61" s="3"/>
      <c r="AC61" s="3"/>
      <c r="AD61" s="34"/>
      <c r="AE61" s="5"/>
      <c r="AF61" s="5"/>
      <c r="AG61" s="5"/>
      <c r="AH61" s="5"/>
      <c r="AI61" s="5"/>
      <c r="AJ61" s="5"/>
      <c r="AK61" s="5"/>
      <c r="AL61" s="5"/>
      <c r="AM61" s="5"/>
      <c r="AN61" s="5"/>
      <c r="AO61" s="5"/>
      <c r="AP61" s="82"/>
      <c r="AQ61" s="36"/>
      <c r="AR61" s="3"/>
      <c r="AS61" s="3"/>
      <c r="AT61" s="3"/>
      <c r="AU61" s="3"/>
      <c r="AV61" s="3"/>
      <c r="AW61" s="3"/>
      <c r="AX61" s="34"/>
      <c r="AY61" s="36"/>
      <c r="AZ61" s="199"/>
      <c r="BA61" s="192"/>
      <c r="BB61" s="4"/>
      <c r="BC61" s="4"/>
      <c r="BD61" s="4"/>
      <c r="BE61" s="4"/>
      <c r="BF61" s="4"/>
      <c r="BG61" s="4"/>
      <c r="BH61" s="141"/>
      <c r="BI61" s="164"/>
      <c r="BJ61" s="6"/>
      <c r="BK61" s="6"/>
      <c r="BL61" s="134"/>
      <c r="BM61" s="164"/>
      <c r="BN61" s="6"/>
      <c r="BO61" s="6"/>
      <c r="BP61" s="134"/>
      <c r="BQ61" s="8"/>
      <c r="BR61" s="4"/>
      <c r="BS61" s="4"/>
      <c r="BT61" s="141"/>
      <c r="BU61" s="164"/>
      <c r="BV61" s="6"/>
      <c r="BW61" s="6"/>
      <c r="BX61" s="134"/>
      <c r="BY61" s="8"/>
      <c r="BZ61" s="4"/>
      <c r="CA61" s="4"/>
      <c r="CB61" s="141"/>
      <c r="CC61" s="164"/>
      <c r="CD61" s="6"/>
      <c r="CE61" s="6"/>
      <c r="CF61" s="134"/>
      <c r="CG61" s="37"/>
      <c r="CH61" s="5"/>
      <c r="CI61" s="5"/>
      <c r="CJ61" s="82"/>
      <c r="CK61" s="8"/>
      <c r="CL61" s="4"/>
      <c r="CM61" s="4"/>
      <c r="CN61" s="141"/>
      <c r="CO61" s="147"/>
      <c r="CP61" s="128"/>
      <c r="CQ61" s="128"/>
      <c r="CR61" s="120"/>
    </row>
    <row r="62" spans="1:96" ht="46.5" customHeight="1" thickBot="1">
      <c r="A62" s="49"/>
      <c r="B62" s="227" t="str">
        <f>PROGR_PROYEC_PONDE!C12</f>
        <v>PROGRAMA 2. GESTIÓN INTEGRAL DE LA BIODIVERSIDAD Y SUS SERVICIOS ECOSISTEMICOS DEL DEPARTAMENTO DEL QUINDÍO.</v>
      </c>
      <c r="C62" s="232"/>
      <c r="D62" s="51"/>
      <c r="E62" s="51"/>
      <c r="F62" s="51"/>
      <c r="G62" s="51"/>
      <c r="H62" s="51"/>
      <c r="I62" s="52"/>
      <c r="J62" s="257">
        <f>PROGR_PROYEC_PONDE!D12</f>
        <v>0.2</v>
      </c>
      <c r="K62" s="257">
        <f>J62</f>
        <v>0.2</v>
      </c>
      <c r="L62" s="257">
        <f>J62</f>
        <v>0.2</v>
      </c>
      <c r="M62" s="257">
        <f>J62</f>
        <v>0.2</v>
      </c>
      <c r="N62" s="257"/>
      <c r="O62" s="257"/>
      <c r="P62" s="257"/>
      <c r="Q62" s="257"/>
      <c r="R62" s="257"/>
      <c r="S62" s="50"/>
      <c r="T62" s="51"/>
      <c r="U62" s="51">
        <f>SUM(S62:T62)</f>
        <v>0</v>
      </c>
      <c r="V62" s="51"/>
      <c r="W62" s="51"/>
      <c r="X62" s="51">
        <f>SUM(V62:W62)</f>
        <v>0</v>
      </c>
      <c r="Y62" s="51"/>
      <c r="Z62" s="51"/>
      <c r="AA62" s="51">
        <f>SUM(Y62:Z62)</f>
        <v>0</v>
      </c>
      <c r="AB62" s="51"/>
      <c r="AC62" s="51"/>
      <c r="AD62" s="113">
        <f>SUM(AB62:AC62)</f>
        <v>0</v>
      </c>
      <c r="AE62" s="53">
        <f>+(AE63*$J$9)+(AE69*$J$15)</f>
        <v>0</v>
      </c>
      <c r="AF62" s="53">
        <f>+(AF63*$J$9)+(AF69*$J$15)</f>
        <v>0</v>
      </c>
      <c r="AG62" s="54">
        <f>SUM(AE62:AF62)</f>
        <v>0</v>
      </c>
      <c r="AH62" s="53">
        <f>+(AH63*$J$9)+(AH69*$J$15)</f>
        <v>0</v>
      </c>
      <c r="AI62" s="53">
        <f>+(AI63*$K$9)+(AI69*$K$15)</f>
        <v>0</v>
      </c>
      <c r="AJ62" s="54">
        <f>SUM(AH62:AI62)</f>
        <v>0</v>
      </c>
      <c r="AK62" s="53">
        <f>+(AK63*$L$9)+(AK69*$L$15)</f>
        <v>0</v>
      </c>
      <c r="AL62" s="53">
        <f>+(AL63*$L$9)+(AL69*$L$15)</f>
        <v>0</v>
      </c>
      <c r="AM62" s="54">
        <f>SUM(AK62:AL62)</f>
        <v>0</v>
      </c>
      <c r="AN62" s="53">
        <f>+(AN63*$M$9)+(AN69*$M$15)</f>
        <v>0</v>
      </c>
      <c r="AO62" s="53">
        <f>+(AO63*$M$9)+(AO69*$M$15)</f>
        <v>0</v>
      </c>
      <c r="AP62" s="79">
        <f>SUM(AN62:AO62)</f>
        <v>0</v>
      </c>
      <c r="AQ62" s="50"/>
      <c r="AR62" s="51"/>
      <c r="AS62" s="51"/>
      <c r="AT62" s="51"/>
      <c r="AU62" s="51"/>
      <c r="AV62" s="51"/>
      <c r="AW62" s="51"/>
      <c r="AX62" s="113"/>
      <c r="AY62" s="50">
        <f>+U62+X62+AA62+AD62</f>
        <v>0</v>
      </c>
      <c r="AZ62" s="200" t="e">
        <f>+AY62/I62</f>
        <v>#DIV/0!</v>
      </c>
      <c r="BA62" s="189"/>
      <c r="BB62" s="55"/>
      <c r="BC62" s="55"/>
      <c r="BD62" s="55"/>
      <c r="BE62" s="55"/>
      <c r="BF62" s="55"/>
      <c r="BG62" s="55"/>
      <c r="BH62" s="138"/>
      <c r="BI62" s="161"/>
      <c r="BJ62" s="57"/>
      <c r="BK62" s="57"/>
      <c r="BL62" s="131"/>
      <c r="BM62" s="161"/>
      <c r="BN62" s="57"/>
      <c r="BO62" s="57"/>
      <c r="BP62" s="131"/>
      <c r="BQ62" s="56" t="e">
        <f t="shared" ref="BQ62:BT64" si="37">+BM62/BI62</f>
        <v>#DIV/0!</v>
      </c>
      <c r="BR62" s="55" t="e">
        <f t="shared" si="37"/>
        <v>#DIV/0!</v>
      </c>
      <c r="BS62" s="55" t="e">
        <f t="shared" si="37"/>
        <v>#DIV/0!</v>
      </c>
      <c r="BT62" s="138" t="e">
        <f t="shared" si="37"/>
        <v>#DIV/0!</v>
      </c>
      <c r="BU62" s="161"/>
      <c r="BV62" s="57"/>
      <c r="BW62" s="57"/>
      <c r="BX62" s="131"/>
      <c r="BY62" s="56" t="e">
        <f t="shared" ref="BY62:CB64" si="38">+BU62/BI62</f>
        <v>#DIV/0!</v>
      </c>
      <c r="BZ62" s="55" t="e">
        <f t="shared" si="38"/>
        <v>#DIV/0!</v>
      </c>
      <c r="CA62" s="55" t="e">
        <f t="shared" si="38"/>
        <v>#DIV/0!</v>
      </c>
      <c r="CB62" s="138" t="e">
        <f t="shared" si="38"/>
        <v>#DIV/0!</v>
      </c>
      <c r="CC62" s="161">
        <f t="shared" ref="CC62:CF64" si="39">+BM62-BU62</f>
        <v>0</v>
      </c>
      <c r="CD62" s="57">
        <f t="shared" si="39"/>
        <v>0</v>
      </c>
      <c r="CE62" s="57">
        <f t="shared" si="39"/>
        <v>0</v>
      </c>
      <c r="CF62" s="131">
        <f t="shared" si="39"/>
        <v>0</v>
      </c>
      <c r="CG62" s="53"/>
      <c r="CH62" s="54"/>
      <c r="CI62" s="54"/>
      <c r="CJ62" s="79"/>
      <c r="CK62" s="56" t="e">
        <f t="shared" ref="CK62:CN64" si="40">+CG62/CC62</f>
        <v>#DIV/0!</v>
      </c>
      <c r="CL62" s="55" t="e">
        <f t="shared" si="40"/>
        <v>#DIV/0!</v>
      </c>
      <c r="CM62" s="55" t="e">
        <f t="shared" si="40"/>
        <v>#DIV/0!</v>
      </c>
      <c r="CN62" s="138" t="e">
        <f t="shared" si="40"/>
        <v>#DIV/0!</v>
      </c>
      <c r="CO62" s="144">
        <f>SUM(BI62:BL62)</f>
        <v>0</v>
      </c>
      <c r="CP62" s="125">
        <f>SUM(BM62:BP62)</f>
        <v>0</v>
      </c>
      <c r="CQ62" s="125">
        <f>SUM(BU62:BX62)</f>
        <v>0</v>
      </c>
      <c r="CR62" s="117" t="e">
        <f>+CQ62/CO62</f>
        <v>#DIV/0!</v>
      </c>
    </row>
    <row r="63" spans="1:96" ht="45" customHeight="1" thickBot="1">
      <c r="A63" s="58"/>
      <c r="B63" s="228" t="str">
        <f>PROGR_PROYEC_PONDE!E12</f>
        <v>Proyecto 7. Divulgación, planificación y manejo de la diversidad biológica en el departamento del Quindío.</v>
      </c>
      <c r="C63" s="228"/>
      <c r="D63" s="59"/>
      <c r="E63" s="60"/>
      <c r="F63" s="60"/>
      <c r="G63" s="60"/>
      <c r="H63" s="60"/>
      <c r="I63" s="61"/>
      <c r="J63" s="251">
        <f>PROGR_PROYEC_PONDE!F12</f>
        <v>0.25</v>
      </c>
      <c r="K63" s="251">
        <f>J63</f>
        <v>0.25</v>
      </c>
      <c r="L63" s="251">
        <f>J63</f>
        <v>0.25</v>
      </c>
      <c r="M63" s="251">
        <f>J63</f>
        <v>0.25</v>
      </c>
      <c r="N63" s="469">
        <f>N65+N66+N67+N68+N69+N70</f>
        <v>201304283</v>
      </c>
      <c r="O63" s="469">
        <f t="shared" ref="O63:R63" si="41">O65+O66+O67+O68+O69+O70</f>
        <v>346247469.96000004</v>
      </c>
      <c r="P63" s="469">
        <f t="shared" si="41"/>
        <v>287982105.37</v>
      </c>
      <c r="Q63" s="469">
        <f t="shared" si="41"/>
        <v>255399740.28</v>
      </c>
      <c r="R63" s="469">
        <f t="shared" si="41"/>
        <v>1090933598.6100001</v>
      </c>
      <c r="S63" s="59"/>
      <c r="T63" s="60"/>
      <c r="U63" s="60">
        <f>SUM(S63:T63)</f>
        <v>0</v>
      </c>
      <c r="V63" s="60"/>
      <c r="W63" s="60"/>
      <c r="X63" s="60">
        <f>SUM(V63:W63)</f>
        <v>0</v>
      </c>
      <c r="Y63" s="60"/>
      <c r="Z63" s="60"/>
      <c r="AA63" s="60">
        <f>SUM(Y63:Z63)</f>
        <v>0</v>
      </c>
      <c r="AB63" s="60"/>
      <c r="AC63" s="60"/>
      <c r="AD63" s="114">
        <f>SUM(AB63:AC63)</f>
        <v>0</v>
      </c>
      <c r="AE63" s="62">
        <f>+(AE65*J65)</f>
        <v>0</v>
      </c>
      <c r="AF63" s="62">
        <f>+(AF65*K65)</f>
        <v>0</v>
      </c>
      <c r="AG63" s="63">
        <f>SUM(AE63:AF63)</f>
        <v>0</v>
      </c>
      <c r="AH63" s="62">
        <f>+(AH65*K65)</f>
        <v>0</v>
      </c>
      <c r="AI63" s="62">
        <f>+(AI65*K65)</f>
        <v>0</v>
      </c>
      <c r="AJ63" s="63">
        <f>SUM(AH63:AI63)</f>
        <v>0</v>
      </c>
      <c r="AK63" s="62">
        <f>+(AK65*$L$16)</f>
        <v>0</v>
      </c>
      <c r="AL63" s="62">
        <f>+(AL65*$L$16)</f>
        <v>0</v>
      </c>
      <c r="AM63" s="63">
        <f>SUM(AK63:AL63)</f>
        <v>0</v>
      </c>
      <c r="AN63" s="62">
        <f>+(AN65*$M$16)</f>
        <v>0</v>
      </c>
      <c r="AO63" s="62">
        <f>+(AO65*$M$16)</f>
        <v>0</v>
      </c>
      <c r="AP63" s="80">
        <f>SUM(AN63:AO63)</f>
        <v>0</v>
      </c>
      <c r="AQ63" s="59"/>
      <c r="AR63" s="60"/>
      <c r="AS63" s="60"/>
      <c r="AT63" s="60"/>
      <c r="AU63" s="60"/>
      <c r="AV63" s="60"/>
      <c r="AW63" s="60"/>
      <c r="AX63" s="114"/>
      <c r="AY63" s="59">
        <f>+U63+X63+AA63+AD63</f>
        <v>0</v>
      </c>
      <c r="AZ63" s="197" t="e">
        <f>+AY63/I63</f>
        <v>#DIV/0!</v>
      </c>
      <c r="BA63" s="190"/>
      <c r="BB63" s="64"/>
      <c r="BC63" s="64"/>
      <c r="BD63" s="64"/>
      <c r="BE63" s="64"/>
      <c r="BF63" s="64"/>
      <c r="BG63" s="64"/>
      <c r="BH63" s="139"/>
      <c r="BI63" s="162"/>
      <c r="BJ63" s="66"/>
      <c r="BK63" s="66"/>
      <c r="BL63" s="132"/>
      <c r="BM63" s="162"/>
      <c r="BN63" s="66"/>
      <c r="BO63" s="66"/>
      <c r="BP63" s="132"/>
      <c r="BQ63" s="65" t="e">
        <f t="shared" si="37"/>
        <v>#DIV/0!</v>
      </c>
      <c r="BR63" s="64" t="e">
        <f t="shared" si="37"/>
        <v>#DIV/0!</v>
      </c>
      <c r="BS63" s="64" t="e">
        <f t="shared" si="37"/>
        <v>#DIV/0!</v>
      </c>
      <c r="BT63" s="139" t="e">
        <f t="shared" si="37"/>
        <v>#DIV/0!</v>
      </c>
      <c r="BU63" s="162"/>
      <c r="BV63" s="66"/>
      <c r="BW63" s="66"/>
      <c r="BX63" s="132"/>
      <c r="BY63" s="65" t="e">
        <f t="shared" si="38"/>
        <v>#DIV/0!</v>
      </c>
      <c r="BZ63" s="64" t="e">
        <f t="shared" si="38"/>
        <v>#DIV/0!</v>
      </c>
      <c r="CA63" s="64" t="e">
        <f t="shared" si="38"/>
        <v>#DIV/0!</v>
      </c>
      <c r="CB63" s="139" t="e">
        <f t="shared" si="38"/>
        <v>#DIV/0!</v>
      </c>
      <c r="CC63" s="162">
        <f t="shared" si="39"/>
        <v>0</v>
      </c>
      <c r="CD63" s="66">
        <f t="shared" si="39"/>
        <v>0</v>
      </c>
      <c r="CE63" s="66">
        <f t="shared" si="39"/>
        <v>0</v>
      </c>
      <c r="CF63" s="132">
        <f t="shared" si="39"/>
        <v>0</v>
      </c>
      <c r="CG63" s="62"/>
      <c r="CH63" s="63"/>
      <c r="CI63" s="63"/>
      <c r="CJ63" s="80"/>
      <c r="CK63" s="65" t="e">
        <f t="shared" si="40"/>
        <v>#DIV/0!</v>
      </c>
      <c r="CL63" s="64" t="e">
        <f t="shared" si="40"/>
        <v>#DIV/0!</v>
      </c>
      <c r="CM63" s="64" t="e">
        <f t="shared" si="40"/>
        <v>#DIV/0!</v>
      </c>
      <c r="CN63" s="139" t="e">
        <f t="shared" si="40"/>
        <v>#DIV/0!</v>
      </c>
      <c r="CO63" s="145">
        <f>SUM(BI63:BL63)</f>
        <v>0</v>
      </c>
      <c r="CP63" s="126">
        <f>SUM(BM63:BP63)</f>
        <v>0</v>
      </c>
      <c r="CQ63" s="126">
        <f>SUM(BU63:BX63)</f>
        <v>0</v>
      </c>
      <c r="CR63" s="118" t="e">
        <f>+CQ63/CO63</f>
        <v>#DIV/0!</v>
      </c>
    </row>
    <row r="64" spans="1:96" ht="27" customHeight="1" thickBot="1">
      <c r="A64" s="70"/>
      <c r="B64" s="229" t="s">
        <v>2583</v>
      </c>
      <c r="C64" s="229"/>
      <c r="D64" s="67"/>
      <c r="E64" s="68"/>
      <c r="F64" s="68"/>
      <c r="G64" s="68"/>
      <c r="H64" s="68"/>
      <c r="I64" s="69"/>
      <c r="J64" s="71"/>
      <c r="K64" s="72"/>
      <c r="L64" s="72"/>
      <c r="M64" s="81"/>
      <c r="N64" s="464"/>
      <c r="O64" s="464"/>
      <c r="P64" s="464"/>
      <c r="Q64" s="464"/>
      <c r="R64" s="464"/>
      <c r="S64" s="67"/>
      <c r="T64" s="68"/>
      <c r="U64" s="68">
        <f>SUM(S64:T64)</f>
        <v>0</v>
      </c>
      <c r="V64" s="68"/>
      <c r="W64" s="68"/>
      <c r="X64" s="68">
        <f>SUM(V64:W64)</f>
        <v>0</v>
      </c>
      <c r="Y64" s="68"/>
      <c r="Z64" s="68"/>
      <c r="AA64" s="68">
        <f>SUM(Y64:Z64)</f>
        <v>0</v>
      </c>
      <c r="AB64" s="68"/>
      <c r="AC64" s="68"/>
      <c r="AD64" s="115">
        <f>SUM(AB64:AC64)</f>
        <v>0</v>
      </c>
      <c r="AE64" s="174" t="e">
        <f>+(#REF!*#REF!)+(#REF!*#REF!)</f>
        <v>#REF!</v>
      </c>
      <c r="AF64" s="174" t="e">
        <f>+(#REF!*#REF!)+(#REF!*#REF!)</f>
        <v>#REF!</v>
      </c>
      <c r="AG64" s="100" t="e">
        <f>SUM(AE64:AF64)</f>
        <v>#REF!</v>
      </c>
      <c r="AH64" s="174" t="e">
        <f>+(#REF!*#REF!)+(#REF!*#REF!)</f>
        <v>#REF!</v>
      </c>
      <c r="AI64" s="174" t="e">
        <f>+(#REF!*#REF!)+(#REF!*#REF!)</f>
        <v>#REF!</v>
      </c>
      <c r="AJ64" s="100" t="e">
        <f>SUM(AH64:AI64)</f>
        <v>#REF!</v>
      </c>
      <c r="AK64" s="174" t="e">
        <f>+(#REF!*#REF!)+(#REF!*#REF!)</f>
        <v>#REF!</v>
      </c>
      <c r="AL64" s="174" t="e">
        <f>+(#REF!*#REF!)+(#REF!*#REF!)</f>
        <v>#REF!</v>
      </c>
      <c r="AM64" s="100" t="e">
        <f>SUM(AK64:AL64)</f>
        <v>#REF!</v>
      </c>
      <c r="AN64" s="174" t="e">
        <f>+(#REF!*#REF!)+(#REF!*#REF!)</f>
        <v>#REF!</v>
      </c>
      <c r="AO64" s="174" t="e">
        <f>+(#REF!*#REF!)+(#REF!*#REF!)</f>
        <v>#REF!</v>
      </c>
      <c r="AP64" s="183" t="e">
        <f>SUM(AN64:AO64)</f>
        <v>#REF!</v>
      </c>
      <c r="AQ64" s="67"/>
      <c r="AR64" s="68"/>
      <c r="AS64" s="68"/>
      <c r="AT64" s="68"/>
      <c r="AU64" s="68"/>
      <c r="AV64" s="68"/>
      <c r="AW64" s="68"/>
      <c r="AX64" s="115"/>
      <c r="AY64" s="67">
        <f>+U64+X64+AA64+AD64</f>
        <v>0</v>
      </c>
      <c r="AZ64" s="198" t="e">
        <f>+AY64/I64</f>
        <v>#DIV/0!</v>
      </c>
      <c r="BA64" s="191"/>
      <c r="BB64" s="73"/>
      <c r="BC64" s="73"/>
      <c r="BD64" s="73"/>
      <c r="BE64" s="73"/>
      <c r="BF64" s="73"/>
      <c r="BG64" s="73"/>
      <c r="BH64" s="140"/>
      <c r="BI64" s="163"/>
      <c r="BJ64" s="75"/>
      <c r="BK64" s="75"/>
      <c r="BL64" s="133"/>
      <c r="BM64" s="163"/>
      <c r="BN64" s="75"/>
      <c r="BO64" s="75"/>
      <c r="BP64" s="133"/>
      <c r="BQ64" s="74" t="e">
        <f t="shared" si="37"/>
        <v>#DIV/0!</v>
      </c>
      <c r="BR64" s="73" t="e">
        <f t="shared" si="37"/>
        <v>#DIV/0!</v>
      </c>
      <c r="BS64" s="73" t="e">
        <f t="shared" si="37"/>
        <v>#DIV/0!</v>
      </c>
      <c r="BT64" s="140" t="e">
        <f t="shared" si="37"/>
        <v>#DIV/0!</v>
      </c>
      <c r="BU64" s="163"/>
      <c r="BV64" s="75"/>
      <c r="BW64" s="75"/>
      <c r="BX64" s="133"/>
      <c r="BY64" s="74" t="e">
        <f t="shared" si="38"/>
        <v>#DIV/0!</v>
      </c>
      <c r="BZ64" s="73" t="e">
        <f t="shared" si="38"/>
        <v>#DIV/0!</v>
      </c>
      <c r="CA64" s="73" t="e">
        <f t="shared" si="38"/>
        <v>#DIV/0!</v>
      </c>
      <c r="CB64" s="140" t="e">
        <f t="shared" si="38"/>
        <v>#DIV/0!</v>
      </c>
      <c r="CC64" s="163">
        <f t="shared" si="39"/>
        <v>0</v>
      </c>
      <c r="CD64" s="75">
        <f t="shared" si="39"/>
        <v>0</v>
      </c>
      <c r="CE64" s="75">
        <f t="shared" si="39"/>
        <v>0</v>
      </c>
      <c r="CF64" s="133">
        <f t="shared" si="39"/>
        <v>0</v>
      </c>
      <c r="CG64" s="174"/>
      <c r="CH64" s="100"/>
      <c r="CI64" s="100"/>
      <c r="CJ64" s="183"/>
      <c r="CK64" s="74" t="e">
        <f t="shared" si="40"/>
        <v>#DIV/0!</v>
      </c>
      <c r="CL64" s="73" t="e">
        <f t="shared" si="40"/>
        <v>#DIV/0!</v>
      </c>
      <c r="CM64" s="73" t="e">
        <f t="shared" si="40"/>
        <v>#DIV/0!</v>
      </c>
      <c r="CN64" s="140" t="e">
        <f t="shared" si="40"/>
        <v>#DIV/0!</v>
      </c>
      <c r="CO64" s="146">
        <f>SUM(BI64:BL64)</f>
        <v>0</v>
      </c>
      <c r="CP64" s="127">
        <f>SUM(BM64:BP64)</f>
        <v>0</v>
      </c>
      <c r="CQ64" s="127">
        <f>SUM(BU64:BX64)</f>
        <v>0</v>
      </c>
      <c r="CR64" s="119" t="e">
        <f>+CQ64/CO64</f>
        <v>#DIV/0!</v>
      </c>
    </row>
    <row r="65" spans="1:96" ht="31.5" customHeight="1" thickBot="1">
      <c r="A65" s="35"/>
      <c r="B65" s="10" t="str">
        <f>PONDERACION!H48</f>
        <v>1. Ejecutar medidas de vigilancia, control y manejo de las especies invasoras  o introducidas (fauna y flora), definidas en el plan operativo anual.</v>
      </c>
      <c r="C65" s="207" t="str">
        <f>PONDERACION!I48</f>
        <v>Plan</v>
      </c>
      <c r="D65" s="207" t="str">
        <f>PONDERACION!J48</f>
        <v xml:space="preserve">Planes operativos </v>
      </c>
      <c r="E65" s="216">
        <f>PONDERACION!K48</f>
        <v>1</v>
      </c>
      <c r="F65" s="216">
        <f>PONDERACION!L48</f>
        <v>1</v>
      </c>
      <c r="G65" s="216">
        <f>PONDERACION!M48</f>
        <v>1</v>
      </c>
      <c r="H65" s="216">
        <f>PONDERACION!N48</f>
        <v>1</v>
      </c>
      <c r="I65" s="216">
        <f>PONDERACION!O48</f>
        <v>4</v>
      </c>
      <c r="J65" s="260">
        <f>PONDERACION!P48</f>
        <v>0.25</v>
      </c>
      <c r="K65" s="260">
        <f>PONDERACION!Q48</f>
        <v>0.16</v>
      </c>
      <c r="L65" s="260">
        <f>PONDERACION!R48</f>
        <v>0.2</v>
      </c>
      <c r="M65" s="260">
        <f>PONDERACION!S48</f>
        <v>0.2</v>
      </c>
      <c r="N65" s="474">
        <v>28420000</v>
      </c>
      <c r="O65" s="459">
        <v>35976480</v>
      </c>
      <c r="P65" s="459">
        <v>38788542</v>
      </c>
      <c r="Q65" s="459">
        <v>37035740</v>
      </c>
      <c r="R65" s="459">
        <f>SUM(N65:Q65)</f>
        <v>140220762</v>
      </c>
      <c r="S65" s="194"/>
      <c r="T65" s="3"/>
      <c r="U65" s="3"/>
      <c r="V65" s="3"/>
      <c r="W65" s="3"/>
      <c r="X65" s="3"/>
      <c r="Y65" s="3"/>
      <c r="Z65" s="3"/>
      <c r="AA65" s="3"/>
      <c r="AB65" s="3"/>
      <c r="AC65" s="3"/>
      <c r="AD65" s="34"/>
      <c r="AE65" s="5"/>
      <c r="AF65" s="5"/>
      <c r="AG65" s="5"/>
      <c r="AH65" s="5"/>
      <c r="AI65" s="5"/>
      <c r="AJ65" s="5"/>
      <c r="AK65" s="5"/>
      <c r="AL65" s="5"/>
      <c r="AM65" s="5"/>
      <c r="AN65" s="5"/>
      <c r="AO65" s="5"/>
      <c r="AP65" s="82"/>
      <c r="AQ65" s="36"/>
      <c r="AR65" s="3"/>
      <c r="AS65" s="3"/>
      <c r="AT65" s="3"/>
      <c r="AU65" s="3"/>
      <c r="AV65" s="3"/>
      <c r="AW65" s="3"/>
      <c r="AX65" s="34"/>
      <c r="AY65" s="36"/>
      <c r="AZ65" s="199"/>
      <c r="BA65" s="192"/>
      <c r="BB65" s="4"/>
      <c r="BC65" s="4"/>
      <c r="BD65" s="4"/>
      <c r="BE65" s="4"/>
      <c r="BF65" s="4"/>
      <c r="BG65" s="4"/>
      <c r="BH65" s="141"/>
      <c r="BI65" s="164"/>
      <c r="BJ65" s="6"/>
      <c r="BK65" s="6"/>
      <c r="BL65" s="134"/>
      <c r="BM65" s="164"/>
      <c r="BN65" s="6"/>
      <c r="BO65" s="6"/>
      <c r="BP65" s="134"/>
      <c r="BQ65" s="8"/>
      <c r="BR65" s="4"/>
      <c r="BS65" s="4"/>
      <c r="BT65" s="141"/>
      <c r="BU65" s="164"/>
      <c r="BV65" s="6"/>
      <c r="BW65" s="6"/>
      <c r="BX65" s="134"/>
      <c r="BY65" s="8"/>
      <c r="BZ65" s="4"/>
      <c r="CA65" s="4"/>
      <c r="CB65" s="141"/>
      <c r="CC65" s="164"/>
      <c r="CD65" s="6"/>
      <c r="CE65" s="6"/>
      <c r="CF65" s="134"/>
      <c r="CG65" s="37"/>
      <c r="CH65" s="5"/>
      <c r="CI65" s="5"/>
      <c r="CJ65" s="82"/>
      <c r="CK65" s="8"/>
      <c r="CL65" s="4"/>
      <c r="CM65" s="4"/>
      <c r="CN65" s="141"/>
      <c r="CO65" s="147"/>
      <c r="CP65" s="128"/>
      <c r="CQ65" s="128"/>
      <c r="CR65" s="120"/>
    </row>
    <row r="66" spans="1:96" ht="33.75" customHeight="1" thickBot="1">
      <c r="A66" s="35"/>
      <c r="B66" s="10" t="str">
        <f>PONDERACION!H49</f>
        <v>2. Formular y actualizar planes de manejo o estrategias de conservación de las especies de diversidad biológica.</v>
      </c>
      <c r="C66" s="207" t="str">
        <f>PONDERACION!I49</f>
        <v>Plan</v>
      </c>
      <c r="D66" s="207" t="str">
        <f>PONDERACION!J49</f>
        <v>Planes de manejo o estrategias de conservación formulados</v>
      </c>
      <c r="E66" s="216">
        <f>PONDERACION!K49</f>
        <v>1</v>
      </c>
      <c r="F66" s="216">
        <f>PONDERACION!L49</f>
        <v>2</v>
      </c>
      <c r="G66" s="216">
        <f>PONDERACION!M49</f>
        <v>2</v>
      </c>
      <c r="H66" s="216">
        <f>PONDERACION!N49</f>
        <v>1</v>
      </c>
      <c r="I66" s="216">
        <f>PONDERACION!O49</f>
        <v>6</v>
      </c>
      <c r="J66" s="260">
        <f>PONDERACION!P49</f>
        <v>0.25</v>
      </c>
      <c r="K66" s="260">
        <f>PONDERACION!Q49</f>
        <v>0.16</v>
      </c>
      <c r="L66" s="260">
        <f>PONDERACION!R49</f>
        <v>0.2</v>
      </c>
      <c r="M66" s="260">
        <f>PONDERACION!S49</f>
        <v>0.2</v>
      </c>
      <c r="N66" s="454">
        <v>61320000</v>
      </c>
      <c r="O66" s="455">
        <v>67576480</v>
      </c>
      <c r="P66" s="455">
        <v>79188000</v>
      </c>
      <c r="Q66" s="455">
        <v>61835740</v>
      </c>
      <c r="R66" s="459">
        <f t="shared" ref="R66:R70" si="42">SUM(N66:Q66)</f>
        <v>269920220</v>
      </c>
      <c r="S66" s="194"/>
      <c r="T66" s="3"/>
      <c r="U66" s="3"/>
      <c r="V66" s="3"/>
      <c r="W66" s="3"/>
      <c r="X66" s="3"/>
      <c r="Y66" s="3"/>
      <c r="Z66" s="3"/>
      <c r="AA66" s="3"/>
      <c r="AB66" s="3"/>
      <c r="AC66" s="3"/>
      <c r="AD66" s="34"/>
      <c r="AE66" s="5"/>
      <c r="AF66" s="5"/>
      <c r="AG66" s="5"/>
      <c r="AH66" s="5"/>
      <c r="AI66" s="5"/>
      <c r="AJ66" s="5"/>
      <c r="AK66" s="5"/>
      <c r="AL66" s="5"/>
      <c r="AM66" s="5"/>
      <c r="AN66" s="5"/>
      <c r="AO66" s="5"/>
      <c r="AP66" s="82"/>
      <c r="AQ66" s="36"/>
      <c r="AR66" s="3"/>
      <c r="AS66" s="3"/>
      <c r="AT66" s="3"/>
      <c r="AU66" s="3"/>
      <c r="AV66" s="3"/>
      <c r="AW66" s="3"/>
      <c r="AX66" s="34"/>
      <c r="AY66" s="36"/>
      <c r="AZ66" s="199"/>
      <c r="BA66" s="192"/>
      <c r="BB66" s="4"/>
      <c r="BC66" s="4"/>
      <c r="BD66" s="4"/>
      <c r="BE66" s="4"/>
      <c r="BF66" s="4"/>
      <c r="BG66" s="4"/>
      <c r="BH66" s="141"/>
      <c r="BI66" s="164"/>
      <c r="BJ66" s="6"/>
      <c r="BK66" s="6"/>
      <c r="BL66" s="134"/>
      <c r="BM66" s="164"/>
      <c r="BN66" s="6"/>
      <c r="BO66" s="6"/>
      <c r="BP66" s="134"/>
      <c r="BQ66" s="8"/>
      <c r="BR66" s="4"/>
      <c r="BS66" s="4"/>
      <c r="BT66" s="141"/>
      <c r="BU66" s="164"/>
      <c r="BV66" s="6"/>
      <c r="BW66" s="6"/>
      <c r="BX66" s="134"/>
      <c r="BY66" s="8"/>
      <c r="BZ66" s="4"/>
      <c r="CA66" s="4"/>
      <c r="CB66" s="141"/>
      <c r="CC66" s="164"/>
      <c r="CD66" s="6"/>
      <c r="CE66" s="6"/>
      <c r="CF66" s="134"/>
      <c r="CG66" s="37"/>
      <c r="CH66" s="5"/>
      <c r="CI66" s="5"/>
      <c r="CJ66" s="82"/>
      <c r="CK66" s="8"/>
      <c r="CL66" s="4"/>
      <c r="CM66" s="4"/>
      <c r="CN66" s="141"/>
      <c r="CO66" s="147"/>
      <c r="CP66" s="128"/>
      <c r="CQ66" s="128"/>
      <c r="CR66" s="120"/>
    </row>
    <row r="67" spans="1:96" ht="28.5" customHeight="1" thickBot="1">
      <c r="A67" s="35"/>
      <c r="B67" s="10" t="str">
        <f>PONDERACION!H50</f>
        <v>3. Implementar actividades de monitoreo de las especies de diversidad biológica en las cuatro zonas de vida del departamento.</v>
      </c>
      <c r="C67" s="207" t="str">
        <f>PONDERACION!I50</f>
        <v>Número</v>
      </c>
      <c r="D67" s="207" t="str">
        <f>PONDERACION!J50</f>
        <v>Especies en zonas de vida con actividades de monitoreo</v>
      </c>
      <c r="E67" s="216">
        <f>PONDERACION!K50</f>
        <v>0</v>
      </c>
      <c r="F67" s="216">
        <f>PONDERACION!L50</f>
        <v>2</v>
      </c>
      <c r="G67" s="216">
        <f>PONDERACION!M50</f>
        <v>1</v>
      </c>
      <c r="H67" s="216">
        <f>PONDERACION!N50</f>
        <v>1</v>
      </c>
      <c r="I67" s="216">
        <f>PONDERACION!O50</f>
        <v>4</v>
      </c>
      <c r="J67" s="260">
        <f>PONDERACION!P50</f>
        <v>0</v>
      </c>
      <c r="K67" s="260">
        <f>PONDERACION!Q50</f>
        <v>0.17</v>
      </c>
      <c r="L67" s="260">
        <f>PONDERACION!R50</f>
        <v>0.2</v>
      </c>
      <c r="M67" s="260">
        <f>PONDERACION!S50</f>
        <v>0.2</v>
      </c>
      <c r="N67" s="461">
        <v>0</v>
      </c>
      <c r="O67" s="455">
        <v>80000000</v>
      </c>
      <c r="P67" s="455">
        <v>56088000</v>
      </c>
      <c r="Q67" s="455">
        <v>78635740</v>
      </c>
      <c r="R67" s="459">
        <f t="shared" si="42"/>
        <v>214723740</v>
      </c>
      <c r="S67" s="194"/>
      <c r="T67" s="3"/>
      <c r="U67" s="3"/>
      <c r="V67" s="3"/>
      <c r="W67" s="3"/>
      <c r="X67" s="3"/>
      <c r="Y67" s="3"/>
      <c r="Z67" s="3"/>
      <c r="AA67" s="3"/>
      <c r="AB67" s="3"/>
      <c r="AC67" s="3"/>
      <c r="AD67" s="34"/>
      <c r="AE67" s="5"/>
      <c r="AF67" s="5"/>
      <c r="AG67" s="5"/>
      <c r="AH67" s="5"/>
      <c r="AI67" s="5"/>
      <c r="AJ67" s="5"/>
      <c r="AK67" s="5"/>
      <c r="AL67" s="5"/>
      <c r="AM67" s="5"/>
      <c r="AN67" s="5"/>
      <c r="AO67" s="5"/>
      <c r="AP67" s="82"/>
      <c r="AQ67" s="36"/>
      <c r="AR67" s="3"/>
      <c r="AS67" s="3"/>
      <c r="AT67" s="3"/>
      <c r="AU67" s="3"/>
      <c r="AV67" s="3"/>
      <c r="AW67" s="3"/>
      <c r="AX67" s="34"/>
      <c r="AY67" s="36"/>
      <c r="AZ67" s="199"/>
      <c r="BA67" s="192"/>
      <c r="BB67" s="4"/>
      <c r="BC67" s="4"/>
      <c r="BD67" s="4"/>
      <c r="BE67" s="4"/>
      <c r="BF67" s="4"/>
      <c r="BG67" s="4"/>
      <c r="BH67" s="141"/>
      <c r="BI67" s="164"/>
      <c r="BJ67" s="6"/>
      <c r="BK67" s="6"/>
      <c r="BL67" s="134"/>
      <c r="BM67" s="164"/>
      <c r="BN67" s="6"/>
      <c r="BO67" s="6"/>
      <c r="BP67" s="134"/>
      <c r="BQ67" s="8"/>
      <c r="BR67" s="4"/>
      <c r="BS67" s="4"/>
      <c r="BT67" s="141"/>
      <c r="BU67" s="164"/>
      <c r="BV67" s="6"/>
      <c r="BW67" s="6"/>
      <c r="BX67" s="134"/>
      <c r="BY67" s="8"/>
      <c r="BZ67" s="4"/>
      <c r="CA67" s="4"/>
      <c r="CB67" s="141"/>
      <c r="CC67" s="164"/>
      <c r="CD67" s="6"/>
      <c r="CE67" s="6"/>
      <c r="CF67" s="134"/>
      <c r="CG67" s="37"/>
      <c r="CH67" s="5"/>
      <c r="CI67" s="5"/>
      <c r="CJ67" s="82"/>
      <c r="CK67" s="8"/>
      <c r="CL67" s="4"/>
      <c r="CM67" s="4"/>
      <c r="CN67" s="141"/>
      <c r="CO67" s="147"/>
      <c r="CP67" s="128"/>
      <c r="CQ67" s="128"/>
      <c r="CR67" s="120"/>
    </row>
    <row r="68" spans="1:96" ht="28.5" customHeight="1" thickBot="1">
      <c r="A68" s="35"/>
      <c r="B68" s="10" t="str">
        <f>PONDERACION!H51</f>
        <v>4. Ejecutar acciones de los planes de manejo y de las estrategias de conservación de fauna y flora silvestres.</v>
      </c>
      <c r="C68" s="207" t="str">
        <f>PONDERACION!I51</f>
        <v>Plan</v>
      </c>
      <c r="D68" s="207" t="str">
        <f>PONDERACION!J51</f>
        <v>Planes de manejo y estrategias de conservación ejecutadas</v>
      </c>
      <c r="E68" s="216">
        <f>PONDERACION!K51</f>
        <v>0</v>
      </c>
      <c r="F68" s="216">
        <f>PONDERACION!L51</f>
        <v>4</v>
      </c>
      <c r="G68" s="216">
        <f>PONDERACION!M51</f>
        <v>4</v>
      </c>
      <c r="H68" s="216">
        <f>PONDERACION!N51</f>
        <v>2</v>
      </c>
      <c r="I68" s="216">
        <f>PONDERACION!O51</f>
        <v>10</v>
      </c>
      <c r="J68" s="260">
        <f>PONDERACION!P51</f>
        <v>0</v>
      </c>
      <c r="K68" s="260">
        <f>PONDERACION!Q51</f>
        <v>0.17</v>
      </c>
      <c r="L68" s="260">
        <f>PONDERACION!R51</f>
        <v>0.2</v>
      </c>
      <c r="M68" s="260">
        <f>PONDERACION!S51</f>
        <v>0.2</v>
      </c>
      <c r="N68" s="454">
        <v>2844283</v>
      </c>
      <c r="O68" s="457">
        <v>52520773.960000001</v>
      </c>
      <c r="P68" s="457">
        <v>54029563.369999997</v>
      </c>
      <c r="Q68" s="457">
        <v>556780.28</v>
      </c>
      <c r="R68" s="459">
        <f t="shared" si="42"/>
        <v>109951400.61</v>
      </c>
      <c r="S68" s="194"/>
      <c r="T68" s="3"/>
      <c r="U68" s="3"/>
      <c r="V68" s="3"/>
      <c r="W68" s="3"/>
      <c r="X68" s="3"/>
      <c r="Y68" s="3"/>
      <c r="Z68" s="3"/>
      <c r="AA68" s="3"/>
      <c r="AB68" s="3"/>
      <c r="AC68" s="3"/>
      <c r="AD68" s="34"/>
      <c r="AE68" s="5"/>
      <c r="AF68" s="5"/>
      <c r="AG68" s="5"/>
      <c r="AH68" s="5"/>
      <c r="AI68" s="5"/>
      <c r="AJ68" s="5"/>
      <c r="AK68" s="5"/>
      <c r="AL68" s="5"/>
      <c r="AM68" s="5"/>
      <c r="AN68" s="5"/>
      <c r="AO68" s="5"/>
      <c r="AP68" s="82"/>
      <c r="AQ68" s="36"/>
      <c r="AR68" s="3"/>
      <c r="AS68" s="3"/>
      <c r="AT68" s="3"/>
      <c r="AU68" s="3"/>
      <c r="AV68" s="3"/>
      <c r="AW68" s="3"/>
      <c r="AX68" s="34"/>
      <c r="AY68" s="36"/>
      <c r="AZ68" s="199"/>
      <c r="BA68" s="192"/>
      <c r="BB68" s="4"/>
      <c r="BC68" s="4"/>
      <c r="BD68" s="4"/>
      <c r="BE68" s="4"/>
      <c r="BF68" s="4"/>
      <c r="BG68" s="4"/>
      <c r="BH68" s="141"/>
      <c r="BI68" s="164"/>
      <c r="BJ68" s="6"/>
      <c r="BK68" s="6"/>
      <c r="BL68" s="134"/>
      <c r="BM68" s="164"/>
      <c r="BN68" s="6"/>
      <c r="BO68" s="6"/>
      <c r="BP68" s="134"/>
      <c r="BQ68" s="8"/>
      <c r="BR68" s="4"/>
      <c r="BS68" s="4"/>
      <c r="BT68" s="141"/>
      <c r="BU68" s="164"/>
      <c r="BV68" s="6"/>
      <c r="BW68" s="6"/>
      <c r="BX68" s="134"/>
      <c r="BY68" s="8"/>
      <c r="BZ68" s="4"/>
      <c r="CA68" s="4"/>
      <c r="CB68" s="141"/>
      <c r="CC68" s="164"/>
      <c r="CD68" s="6"/>
      <c r="CE68" s="6"/>
      <c r="CF68" s="134"/>
      <c r="CG68" s="37"/>
      <c r="CH68" s="5"/>
      <c r="CI68" s="5"/>
      <c r="CJ68" s="82"/>
      <c r="CK68" s="8"/>
      <c r="CL68" s="4"/>
      <c r="CM68" s="4"/>
      <c r="CN68" s="141"/>
      <c r="CO68" s="147"/>
      <c r="CP68" s="128"/>
      <c r="CQ68" s="128"/>
      <c r="CR68" s="120"/>
    </row>
    <row r="69" spans="1:96" ht="34.5" customHeight="1" thickBot="1">
      <c r="A69" s="35"/>
      <c r="B69" s="10" t="str">
        <f>PONDERACION!H52</f>
        <v>5. Generar información técnica de conflictos relacionados con fauna silvestre.</v>
      </c>
      <c r="C69" s="207" t="str">
        <f>PONDERACION!I52</f>
        <v>Número</v>
      </c>
      <c r="D69" s="207" t="str">
        <f>PONDERACION!J52</f>
        <v>Número de documentos</v>
      </c>
      <c r="E69" s="216">
        <f>PONDERACION!K52</f>
        <v>1</v>
      </c>
      <c r="F69" s="216">
        <f>PONDERACION!L52</f>
        <v>1</v>
      </c>
      <c r="G69" s="216">
        <f>PONDERACION!M52</f>
        <v>0</v>
      </c>
      <c r="H69" s="216">
        <f>PONDERACION!N52</f>
        <v>0</v>
      </c>
      <c r="I69" s="216">
        <f>PONDERACION!O52</f>
        <v>2</v>
      </c>
      <c r="J69" s="260">
        <f>PONDERACION!P52</f>
        <v>0.25</v>
      </c>
      <c r="K69" s="260">
        <f>PONDERACION!Q52</f>
        <v>0.17</v>
      </c>
      <c r="L69" s="260">
        <f>PONDERACION!R52</f>
        <v>0</v>
      </c>
      <c r="M69" s="260">
        <f>PONDERACION!S52</f>
        <v>0</v>
      </c>
      <c r="N69" s="454">
        <v>53720000</v>
      </c>
      <c r="O69" s="455">
        <v>54897256</v>
      </c>
      <c r="P69" s="456">
        <v>0</v>
      </c>
      <c r="Q69" s="455">
        <v>77335740</v>
      </c>
      <c r="R69" s="459">
        <f t="shared" si="42"/>
        <v>185952996</v>
      </c>
      <c r="S69" s="194"/>
      <c r="T69" s="3"/>
      <c r="U69" s="3"/>
      <c r="V69" s="3"/>
      <c r="W69" s="3"/>
      <c r="X69" s="3"/>
      <c r="Y69" s="3"/>
      <c r="Z69" s="3"/>
      <c r="AA69" s="3"/>
      <c r="AB69" s="3"/>
      <c r="AC69" s="3"/>
      <c r="AD69" s="34"/>
      <c r="AE69" s="5"/>
      <c r="AF69" s="5"/>
      <c r="AG69" s="5"/>
      <c r="AH69" s="5"/>
      <c r="AI69" s="5"/>
      <c r="AJ69" s="5"/>
      <c r="AK69" s="5"/>
      <c r="AL69" s="5"/>
      <c r="AM69" s="5"/>
      <c r="AN69" s="5"/>
      <c r="AO69" s="5"/>
      <c r="AP69" s="82"/>
      <c r="AQ69" s="36"/>
      <c r="AR69" s="3"/>
      <c r="AS69" s="3"/>
      <c r="AT69" s="3"/>
      <c r="AU69" s="3"/>
      <c r="AV69" s="3"/>
      <c r="AW69" s="3"/>
      <c r="AX69" s="34"/>
      <c r="AY69" s="36"/>
      <c r="AZ69" s="199"/>
      <c r="BA69" s="192"/>
      <c r="BB69" s="4"/>
      <c r="BC69" s="4"/>
      <c r="BD69" s="4"/>
      <c r="BE69" s="4"/>
      <c r="BF69" s="4"/>
      <c r="BG69" s="4"/>
      <c r="BH69" s="141"/>
      <c r="BI69" s="164"/>
      <c r="BJ69" s="6"/>
      <c r="BK69" s="6"/>
      <c r="BL69" s="134"/>
      <c r="BM69" s="164"/>
      <c r="BN69" s="6"/>
      <c r="BO69" s="6"/>
      <c r="BP69" s="134"/>
      <c r="BQ69" s="8"/>
      <c r="BR69" s="4"/>
      <c r="BS69" s="4"/>
      <c r="BT69" s="141"/>
      <c r="BU69" s="164"/>
      <c r="BV69" s="6"/>
      <c r="BW69" s="6"/>
      <c r="BX69" s="134"/>
      <c r="BY69" s="8"/>
      <c r="BZ69" s="4"/>
      <c r="CA69" s="4"/>
      <c r="CB69" s="141"/>
      <c r="CC69" s="164"/>
      <c r="CD69" s="6"/>
      <c r="CE69" s="6"/>
      <c r="CF69" s="134"/>
      <c r="CG69" s="37"/>
      <c r="CH69" s="5"/>
      <c r="CI69" s="5"/>
      <c r="CJ69" s="82"/>
      <c r="CK69" s="8"/>
      <c r="CL69" s="4"/>
      <c r="CM69" s="4"/>
      <c r="CN69" s="141"/>
      <c r="CO69" s="147"/>
      <c r="CP69" s="128"/>
      <c r="CQ69" s="128"/>
      <c r="CR69" s="120"/>
    </row>
    <row r="70" spans="1:96" ht="33.75" customHeight="1" thickBot="1">
      <c r="A70" s="35"/>
      <c r="B70" s="10" t="str">
        <f>PONDERACION!H53</f>
        <v>6. Implementar acciones de gestión de conflictos relacionados con fauna silvestre, definidas en el plan operativo anual.</v>
      </c>
      <c r="C70" s="207" t="str">
        <f>PONDERACION!I53</f>
        <v>Porcentaje</v>
      </c>
      <c r="D70" s="207" t="str">
        <f>PONDERACION!J53</f>
        <v>% de ejecución de Plan operativo</v>
      </c>
      <c r="E70" s="260">
        <f>PONDERACION!K53</f>
        <v>0.25</v>
      </c>
      <c r="F70" s="260">
        <f>PONDERACION!L53</f>
        <v>0.25</v>
      </c>
      <c r="G70" s="260">
        <f>PONDERACION!M53</f>
        <v>0.25</v>
      </c>
      <c r="H70" s="260">
        <f>PONDERACION!N53</f>
        <v>0.25</v>
      </c>
      <c r="I70" s="260">
        <f>PONDERACION!O53</f>
        <v>1</v>
      </c>
      <c r="J70" s="260">
        <f>PONDERACION!P53</f>
        <v>0.25</v>
      </c>
      <c r="K70" s="260">
        <f>PONDERACION!Q53</f>
        <v>0.17</v>
      </c>
      <c r="L70" s="260">
        <f>PONDERACION!R53</f>
        <v>0.2</v>
      </c>
      <c r="M70" s="260">
        <f>PONDERACION!S53</f>
        <v>0.2</v>
      </c>
      <c r="N70" s="454">
        <v>55000000</v>
      </c>
      <c r="O70" s="455">
        <v>55276480</v>
      </c>
      <c r="P70" s="455">
        <v>59888000</v>
      </c>
      <c r="Q70" s="456">
        <v>0</v>
      </c>
      <c r="R70" s="459">
        <f t="shared" si="42"/>
        <v>170164480</v>
      </c>
      <c r="S70" s="194"/>
      <c r="T70" s="3"/>
      <c r="U70" s="3"/>
      <c r="V70" s="3"/>
      <c r="W70" s="3"/>
      <c r="X70" s="3"/>
      <c r="Y70" s="3"/>
      <c r="Z70" s="3"/>
      <c r="AA70" s="3"/>
      <c r="AB70" s="3"/>
      <c r="AC70" s="3"/>
      <c r="AD70" s="34"/>
      <c r="AE70" s="5"/>
      <c r="AF70" s="5"/>
      <c r="AG70" s="5"/>
      <c r="AH70" s="5"/>
      <c r="AI70" s="5"/>
      <c r="AJ70" s="5"/>
      <c r="AK70" s="5"/>
      <c r="AL70" s="5"/>
      <c r="AM70" s="5"/>
      <c r="AN70" s="5"/>
      <c r="AO70" s="5"/>
      <c r="AP70" s="82"/>
      <c r="AQ70" s="36"/>
      <c r="AR70" s="3"/>
      <c r="AS70" s="3"/>
      <c r="AT70" s="3"/>
      <c r="AU70" s="3"/>
      <c r="AV70" s="3"/>
      <c r="AW70" s="3"/>
      <c r="AX70" s="34"/>
      <c r="AY70" s="36"/>
      <c r="AZ70" s="199"/>
      <c r="BA70" s="192"/>
      <c r="BB70" s="4"/>
      <c r="BC70" s="4"/>
      <c r="BD70" s="4"/>
      <c r="BE70" s="4"/>
      <c r="BF70" s="4"/>
      <c r="BG70" s="4"/>
      <c r="BH70" s="141"/>
      <c r="BI70" s="164"/>
      <c r="BJ70" s="6"/>
      <c r="BK70" s="6"/>
      <c r="BL70" s="134"/>
      <c r="BM70" s="164"/>
      <c r="BN70" s="6"/>
      <c r="BO70" s="6"/>
      <c r="BP70" s="134"/>
      <c r="BQ70" s="8"/>
      <c r="BR70" s="4"/>
      <c r="BS70" s="4"/>
      <c r="BT70" s="141"/>
      <c r="BU70" s="164"/>
      <c r="BV70" s="6"/>
      <c r="BW70" s="6"/>
      <c r="BX70" s="134"/>
      <c r="BY70" s="8"/>
      <c r="BZ70" s="4"/>
      <c r="CA70" s="4"/>
      <c r="CB70" s="141"/>
      <c r="CC70" s="164"/>
      <c r="CD70" s="6"/>
      <c r="CE70" s="6"/>
      <c r="CF70" s="134"/>
      <c r="CG70" s="37"/>
      <c r="CH70" s="5"/>
      <c r="CI70" s="5"/>
      <c r="CJ70" s="82"/>
      <c r="CK70" s="8"/>
      <c r="CL70" s="4"/>
      <c r="CM70" s="4"/>
      <c r="CN70" s="141"/>
      <c r="CO70" s="147"/>
      <c r="CP70" s="128"/>
      <c r="CQ70" s="128"/>
      <c r="CR70" s="120"/>
    </row>
    <row r="71" spans="1:96" ht="51.75" customHeight="1" thickBot="1">
      <c r="A71" s="58"/>
      <c r="B71" s="228" t="str">
        <f>PROGR_PROYEC_PONDE!E13</f>
        <v>Proyecto 8. Implementación de la planificación y administración de las áreas naturales protegidas y las estrategias complementarias de conservación en el departamento del Quindío.</v>
      </c>
      <c r="C71" s="228"/>
      <c r="D71" s="59"/>
      <c r="E71" s="60"/>
      <c r="F71" s="60"/>
      <c r="G71" s="60"/>
      <c r="H71" s="60"/>
      <c r="I71" s="61"/>
      <c r="J71" s="251">
        <f>PROGR_PROYEC_PONDE!F13</f>
        <v>0.25</v>
      </c>
      <c r="K71" s="251">
        <f>J71</f>
        <v>0.25</v>
      </c>
      <c r="L71" s="251">
        <f>J71</f>
        <v>0.25</v>
      </c>
      <c r="M71" s="251">
        <f>J71</f>
        <v>0.25</v>
      </c>
      <c r="N71" s="469">
        <f>N73+N74+N75+N76+N77+N78</f>
        <v>498822804</v>
      </c>
      <c r="O71" s="469">
        <f t="shared" ref="O71:R71" si="43">O73+O74+O75+O76+O77+O78</f>
        <v>466751000</v>
      </c>
      <c r="P71" s="469">
        <f t="shared" si="43"/>
        <v>347892390</v>
      </c>
      <c r="Q71" s="469">
        <f t="shared" si="43"/>
        <v>553723736</v>
      </c>
      <c r="R71" s="469">
        <f t="shared" si="43"/>
        <v>1867189930</v>
      </c>
      <c r="S71" s="59"/>
      <c r="T71" s="60"/>
      <c r="U71" s="60">
        <f>SUM(S71:T71)</f>
        <v>0</v>
      </c>
      <c r="V71" s="60"/>
      <c r="W71" s="60"/>
      <c r="X71" s="60">
        <f>SUM(V71:W71)</f>
        <v>0</v>
      </c>
      <c r="Y71" s="60"/>
      <c r="Z71" s="60"/>
      <c r="AA71" s="60">
        <f>SUM(Y71:Z71)</f>
        <v>0</v>
      </c>
      <c r="AB71" s="60"/>
      <c r="AC71" s="60"/>
      <c r="AD71" s="114">
        <f>SUM(AB71:AC71)</f>
        <v>0</v>
      </c>
      <c r="AE71" s="62">
        <f>+(AE73*J73)</f>
        <v>0</v>
      </c>
      <c r="AF71" s="62">
        <f>+(AF73*K73)</f>
        <v>0</v>
      </c>
      <c r="AG71" s="63">
        <f>SUM(AE71:AF71)</f>
        <v>0</v>
      </c>
      <c r="AH71" s="62">
        <f>+(AH73*K73)</f>
        <v>0</v>
      </c>
      <c r="AI71" s="62">
        <f>+(AI73*K73)</f>
        <v>0</v>
      </c>
      <c r="AJ71" s="63">
        <f>SUM(AH71:AI71)</f>
        <v>0</v>
      </c>
      <c r="AK71" s="62">
        <f>+(AK73*$L$16)</f>
        <v>0</v>
      </c>
      <c r="AL71" s="62">
        <f>+(AL73*$L$16)</f>
        <v>0</v>
      </c>
      <c r="AM71" s="63">
        <f>SUM(AK71:AL71)</f>
        <v>0</v>
      </c>
      <c r="AN71" s="62">
        <f>+(AN73*$M$16)</f>
        <v>0</v>
      </c>
      <c r="AO71" s="62">
        <f>+(AO73*$M$16)</f>
        <v>0</v>
      </c>
      <c r="AP71" s="80">
        <f>SUM(AN71:AO71)</f>
        <v>0</v>
      </c>
      <c r="AQ71" s="59"/>
      <c r="AR71" s="60"/>
      <c r="AS71" s="60"/>
      <c r="AT71" s="60"/>
      <c r="AU71" s="60"/>
      <c r="AV71" s="60"/>
      <c r="AW71" s="60"/>
      <c r="AX71" s="114"/>
      <c r="AY71" s="59">
        <f>+U71+X71+AA71+AD71</f>
        <v>0</v>
      </c>
      <c r="AZ71" s="197" t="e">
        <f>+AY71/I71</f>
        <v>#DIV/0!</v>
      </c>
      <c r="BA71" s="190"/>
      <c r="BB71" s="64"/>
      <c r="BC71" s="64"/>
      <c r="BD71" s="64"/>
      <c r="BE71" s="64"/>
      <c r="BF71" s="64"/>
      <c r="BG71" s="64"/>
      <c r="BH71" s="139"/>
      <c r="BI71" s="162"/>
      <c r="BJ71" s="66"/>
      <c r="BK71" s="66"/>
      <c r="BL71" s="132"/>
      <c r="BM71" s="162"/>
      <c r="BN71" s="66"/>
      <c r="BO71" s="66"/>
      <c r="BP71" s="132"/>
      <c r="BQ71" s="65" t="e">
        <f t="shared" ref="BQ71:BT72" si="44">+BM71/BI71</f>
        <v>#DIV/0!</v>
      </c>
      <c r="BR71" s="64" t="e">
        <f t="shared" si="44"/>
        <v>#DIV/0!</v>
      </c>
      <c r="BS71" s="64" t="e">
        <f t="shared" si="44"/>
        <v>#DIV/0!</v>
      </c>
      <c r="BT71" s="139" t="e">
        <f t="shared" si="44"/>
        <v>#DIV/0!</v>
      </c>
      <c r="BU71" s="162"/>
      <c r="BV71" s="66"/>
      <c r="BW71" s="66"/>
      <c r="BX71" s="132"/>
      <c r="BY71" s="65" t="e">
        <f t="shared" ref="BY71:CB72" si="45">+BU71/BI71</f>
        <v>#DIV/0!</v>
      </c>
      <c r="BZ71" s="64" t="e">
        <f t="shared" si="45"/>
        <v>#DIV/0!</v>
      </c>
      <c r="CA71" s="64" t="e">
        <f t="shared" si="45"/>
        <v>#DIV/0!</v>
      </c>
      <c r="CB71" s="139" t="e">
        <f t="shared" si="45"/>
        <v>#DIV/0!</v>
      </c>
      <c r="CC71" s="162">
        <f t="shared" ref="CC71:CF72" si="46">+BM71-BU71</f>
        <v>0</v>
      </c>
      <c r="CD71" s="66">
        <f t="shared" si="46"/>
        <v>0</v>
      </c>
      <c r="CE71" s="66">
        <f t="shared" si="46"/>
        <v>0</v>
      </c>
      <c r="CF71" s="132">
        <f t="shared" si="46"/>
        <v>0</v>
      </c>
      <c r="CG71" s="62"/>
      <c r="CH71" s="63"/>
      <c r="CI71" s="63"/>
      <c r="CJ71" s="80"/>
      <c r="CK71" s="65" t="e">
        <f t="shared" ref="CK71:CN72" si="47">+CG71/CC71</f>
        <v>#DIV/0!</v>
      </c>
      <c r="CL71" s="64" t="e">
        <f t="shared" si="47"/>
        <v>#DIV/0!</v>
      </c>
      <c r="CM71" s="64" t="e">
        <f t="shared" si="47"/>
        <v>#DIV/0!</v>
      </c>
      <c r="CN71" s="139" t="e">
        <f t="shared" si="47"/>
        <v>#DIV/0!</v>
      </c>
      <c r="CO71" s="145">
        <f>SUM(BI71:BL71)</f>
        <v>0</v>
      </c>
      <c r="CP71" s="126">
        <f>SUM(BM71:BP71)</f>
        <v>0</v>
      </c>
      <c r="CQ71" s="126">
        <f>SUM(BU71:BX71)</f>
        <v>0</v>
      </c>
      <c r="CR71" s="118" t="e">
        <f>+CQ71/CO71</f>
        <v>#DIV/0!</v>
      </c>
    </row>
    <row r="72" spans="1:96" ht="13.5" thickBot="1">
      <c r="A72" s="70"/>
      <c r="B72" s="229" t="s">
        <v>2583</v>
      </c>
      <c r="C72" s="229"/>
      <c r="D72" s="67"/>
      <c r="E72" s="68"/>
      <c r="F72" s="68"/>
      <c r="G72" s="68"/>
      <c r="H72" s="68"/>
      <c r="I72" s="69"/>
      <c r="J72" s="71"/>
      <c r="K72" s="72"/>
      <c r="L72" s="72"/>
      <c r="M72" s="81"/>
      <c r="N72" s="464"/>
      <c r="O72" s="464"/>
      <c r="P72" s="464"/>
      <c r="Q72" s="464"/>
      <c r="R72" s="464"/>
      <c r="S72" s="67"/>
      <c r="T72" s="68"/>
      <c r="U72" s="68">
        <f>SUM(S72:T72)</f>
        <v>0</v>
      </c>
      <c r="V72" s="68"/>
      <c r="W72" s="68"/>
      <c r="X72" s="68">
        <f>SUM(V72:W72)</f>
        <v>0</v>
      </c>
      <c r="Y72" s="68"/>
      <c r="Z72" s="68"/>
      <c r="AA72" s="68">
        <f>SUM(Y72:Z72)</f>
        <v>0</v>
      </c>
      <c r="AB72" s="68"/>
      <c r="AC72" s="68"/>
      <c r="AD72" s="115">
        <f>SUM(AB72:AC72)</f>
        <v>0</v>
      </c>
      <c r="AE72" s="174" t="e">
        <f>+(#REF!*#REF!)+(#REF!*#REF!)</f>
        <v>#REF!</v>
      </c>
      <c r="AF72" s="174" t="e">
        <f>+(#REF!*#REF!)+(#REF!*#REF!)</f>
        <v>#REF!</v>
      </c>
      <c r="AG72" s="100" t="e">
        <f>SUM(AE72:AF72)</f>
        <v>#REF!</v>
      </c>
      <c r="AH72" s="174" t="e">
        <f>+(#REF!*#REF!)+(#REF!*#REF!)</f>
        <v>#REF!</v>
      </c>
      <c r="AI72" s="174" t="e">
        <f>+(#REF!*#REF!)+(#REF!*#REF!)</f>
        <v>#REF!</v>
      </c>
      <c r="AJ72" s="100" t="e">
        <f>SUM(AH72:AI72)</f>
        <v>#REF!</v>
      </c>
      <c r="AK72" s="174" t="e">
        <f>+(#REF!*#REF!)+(#REF!*#REF!)</f>
        <v>#REF!</v>
      </c>
      <c r="AL72" s="174" t="e">
        <f>+(#REF!*#REF!)+(#REF!*#REF!)</f>
        <v>#REF!</v>
      </c>
      <c r="AM72" s="100" t="e">
        <f>SUM(AK72:AL72)</f>
        <v>#REF!</v>
      </c>
      <c r="AN72" s="174" t="e">
        <f>+(#REF!*#REF!)+(#REF!*#REF!)</f>
        <v>#REF!</v>
      </c>
      <c r="AO72" s="174" t="e">
        <f>+(#REF!*#REF!)+(#REF!*#REF!)</f>
        <v>#REF!</v>
      </c>
      <c r="AP72" s="183" t="e">
        <f>SUM(AN72:AO72)</f>
        <v>#REF!</v>
      </c>
      <c r="AQ72" s="67"/>
      <c r="AR72" s="68"/>
      <c r="AS72" s="68"/>
      <c r="AT72" s="68"/>
      <c r="AU72" s="68"/>
      <c r="AV72" s="68"/>
      <c r="AW72" s="68"/>
      <c r="AX72" s="115"/>
      <c r="AY72" s="67">
        <f>+U72+X72+AA72+AD72</f>
        <v>0</v>
      </c>
      <c r="AZ72" s="198" t="e">
        <f>+AY72/I72</f>
        <v>#DIV/0!</v>
      </c>
      <c r="BA72" s="191"/>
      <c r="BB72" s="73"/>
      <c r="BC72" s="73"/>
      <c r="BD72" s="73"/>
      <c r="BE72" s="73"/>
      <c r="BF72" s="73"/>
      <c r="BG72" s="73"/>
      <c r="BH72" s="140"/>
      <c r="BI72" s="163"/>
      <c r="BJ72" s="75"/>
      <c r="BK72" s="75"/>
      <c r="BL72" s="133"/>
      <c r="BM72" s="163"/>
      <c r="BN72" s="75"/>
      <c r="BO72" s="75"/>
      <c r="BP72" s="133"/>
      <c r="BQ72" s="74" t="e">
        <f t="shared" si="44"/>
        <v>#DIV/0!</v>
      </c>
      <c r="BR72" s="73" t="e">
        <f t="shared" si="44"/>
        <v>#DIV/0!</v>
      </c>
      <c r="BS72" s="73" t="e">
        <f t="shared" si="44"/>
        <v>#DIV/0!</v>
      </c>
      <c r="BT72" s="140" t="e">
        <f t="shared" si="44"/>
        <v>#DIV/0!</v>
      </c>
      <c r="BU72" s="163"/>
      <c r="BV72" s="75"/>
      <c r="BW72" s="75"/>
      <c r="BX72" s="133"/>
      <c r="BY72" s="74" t="e">
        <f t="shared" si="45"/>
        <v>#DIV/0!</v>
      </c>
      <c r="BZ72" s="73" t="e">
        <f t="shared" si="45"/>
        <v>#DIV/0!</v>
      </c>
      <c r="CA72" s="73" t="e">
        <f t="shared" si="45"/>
        <v>#DIV/0!</v>
      </c>
      <c r="CB72" s="140" t="e">
        <f t="shared" si="45"/>
        <v>#DIV/0!</v>
      </c>
      <c r="CC72" s="163">
        <f t="shared" si="46"/>
        <v>0</v>
      </c>
      <c r="CD72" s="75">
        <f t="shared" si="46"/>
        <v>0</v>
      </c>
      <c r="CE72" s="75">
        <f t="shared" si="46"/>
        <v>0</v>
      </c>
      <c r="CF72" s="133">
        <f t="shared" si="46"/>
        <v>0</v>
      </c>
      <c r="CG72" s="174"/>
      <c r="CH72" s="100"/>
      <c r="CI72" s="100"/>
      <c r="CJ72" s="183"/>
      <c r="CK72" s="74" t="e">
        <f t="shared" si="47"/>
        <v>#DIV/0!</v>
      </c>
      <c r="CL72" s="73" t="e">
        <f t="shared" si="47"/>
        <v>#DIV/0!</v>
      </c>
      <c r="CM72" s="73" t="e">
        <f t="shared" si="47"/>
        <v>#DIV/0!</v>
      </c>
      <c r="CN72" s="140" t="e">
        <f t="shared" si="47"/>
        <v>#DIV/0!</v>
      </c>
      <c r="CO72" s="146">
        <f>SUM(BI72:BL72)</f>
        <v>0</v>
      </c>
      <c r="CP72" s="127">
        <f>SUM(BM72:BP72)</f>
        <v>0</v>
      </c>
      <c r="CQ72" s="127">
        <f>SUM(BU72:BX72)</f>
        <v>0</v>
      </c>
      <c r="CR72" s="119" t="e">
        <f>+CQ72/CO72</f>
        <v>#DIV/0!</v>
      </c>
    </row>
    <row r="73" spans="1:96" ht="44.25" customHeight="1" thickBot="1">
      <c r="A73" s="35"/>
      <c r="B73" s="10" t="str">
        <f>PONDERACION!H54</f>
        <v>1. Administrar las áreas naturales protegidas regionales del SINAP declaradas en el departamento del Quindío, definidas en el plan operativo anual.</v>
      </c>
      <c r="C73" s="207" t="str">
        <f>PONDERACION!I54</f>
        <v>Porcentaje</v>
      </c>
      <c r="D73" s="207" t="str">
        <f>PONDERACION!J54</f>
        <v>% de ejecución plan operativo</v>
      </c>
      <c r="E73" s="209">
        <f>PONDERACION!K54</f>
        <v>0.25</v>
      </c>
      <c r="F73" s="209">
        <f>PONDERACION!L54</f>
        <v>0.25</v>
      </c>
      <c r="G73" s="209">
        <f>PONDERACION!M54</f>
        <v>0.25</v>
      </c>
      <c r="H73" s="209">
        <f>PONDERACION!N54</f>
        <v>0.25</v>
      </c>
      <c r="I73" s="209">
        <f>PONDERACION!O54</f>
        <v>1</v>
      </c>
      <c r="J73" s="209">
        <f>PONDERACION!P54</f>
        <v>0.16</v>
      </c>
      <c r="K73" s="209">
        <f>PONDERACION!Q54</f>
        <v>0.16</v>
      </c>
      <c r="L73" s="209">
        <f>PONDERACION!R54</f>
        <v>0.16</v>
      </c>
      <c r="M73" s="209">
        <f>PONDERACION!S54</f>
        <v>0.16</v>
      </c>
      <c r="N73" s="474">
        <v>73000000</v>
      </c>
      <c r="O73" s="459">
        <v>111820000</v>
      </c>
      <c r="P73" s="459">
        <v>70680000</v>
      </c>
      <c r="Q73" s="459">
        <v>125040000</v>
      </c>
      <c r="R73" s="459">
        <f>SUM(N73:Q73)</f>
        <v>380540000</v>
      </c>
      <c r="S73" s="36"/>
      <c r="T73" s="3"/>
      <c r="U73" s="3"/>
      <c r="V73" s="3"/>
      <c r="W73" s="3"/>
      <c r="X73" s="3"/>
      <c r="Y73" s="3"/>
      <c r="Z73" s="3"/>
      <c r="AA73" s="3"/>
      <c r="AB73" s="3"/>
      <c r="AC73" s="3"/>
      <c r="AD73" s="34"/>
      <c r="AE73" s="5"/>
      <c r="AF73" s="5"/>
      <c r="AG73" s="5"/>
      <c r="AH73" s="5"/>
      <c r="AI73" s="5"/>
      <c r="AJ73" s="5"/>
      <c r="AK73" s="5"/>
      <c r="AL73" s="5"/>
      <c r="AM73" s="5"/>
      <c r="AN73" s="5"/>
      <c r="AO73" s="5"/>
      <c r="AP73" s="82"/>
      <c r="AQ73" s="36"/>
      <c r="AR73" s="3"/>
      <c r="AS73" s="3"/>
      <c r="AT73" s="3"/>
      <c r="AU73" s="3"/>
      <c r="AV73" s="3"/>
      <c r="AW73" s="3"/>
      <c r="AX73" s="34"/>
      <c r="AY73" s="36"/>
      <c r="AZ73" s="199"/>
      <c r="BA73" s="192"/>
      <c r="BB73" s="4"/>
      <c r="BC73" s="4"/>
      <c r="BD73" s="4"/>
      <c r="BE73" s="4"/>
      <c r="BF73" s="4"/>
      <c r="BG73" s="4"/>
      <c r="BH73" s="141"/>
      <c r="BI73" s="164"/>
      <c r="BJ73" s="6"/>
      <c r="BK73" s="6"/>
      <c r="BL73" s="134"/>
      <c r="BM73" s="164"/>
      <c r="BN73" s="6"/>
      <c r="BO73" s="6"/>
      <c r="BP73" s="134"/>
      <c r="BQ73" s="8"/>
      <c r="BR73" s="4"/>
      <c r="BS73" s="4"/>
      <c r="BT73" s="141"/>
      <c r="BU73" s="164"/>
      <c r="BV73" s="6"/>
      <c r="BW73" s="6"/>
      <c r="BX73" s="134"/>
      <c r="BY73" s="8"/>
      <c r="BZ73" s="4"/>
      <c r="CA73" s="4"/>
      <c r="CB73" s="141"/>
      <c r="CC73" s="164"/>
      <c r="CD73" s="6"/>
      <c r="CE73" s="6"/>
      <c r="CF73" s="134"/>
      <c r="CG73" s="37"/>
      <c r="CH73" s="5"/>
      <c r="CI73" s="5"/>
      <c r="CJ73" s="82"/>
      <c r="CK73" s="8"/>
      <c r="CL73" s="4"/>
      <c r="CM73" s="4"/>
      <c r="CN73" s="141"/>
      <c r="CO73" s="147"/>
      <c r="CP73" s="128"/>
      <c r="CQ73" s="128"/>
      <c r="CR73" s="120"/>
    </row>
    <row r="74" spans="1:96" ht="56.25" customHeight="1" thickBot="1">
      <c r="A74" s="35"/>
      <c r="B74" s="10" t="str">
        <f>PONDERACION!H55</f>
        <v>2. Implementar acciones para el fortalecimiento de las estrategias complementarias de conservación (SIMAP, SIDAP, SIRAP) en el departamento del Quindío, definidas en el plan operativo anual.</v>
      </c>
      <c r="C74" s="207" t="str">
        <f>PONDERACION!I55</f>
        <v>Porcentaje</v>
      </c>
      <c r="D74" s="207" t="str">
        <f>PONDERACION!J55</f>
        <v>% de ejecución plan operativo</v>
      </c>
      <c r="E74" s="209">
        <f>PONDERACION!K55</f>
        <v>0.25</v>
      </c>
      <c r="F74" s="209">
        <f>PONDERACION!L55</f>
        <v>0.25</v>
      </c>
      <c r="G74" s="209">
        <f>PONDERACION!M55</f>
        <v>0.25</v>
      </c>
      <c r="H74" s="209">
        <f>PONDERACION!N55</f>
        <v>0.25</v>
      </c>
      <c r="I74" s="209">
        <f>PONDERACION!O55</f>
        <v>1</v>
      </c>
      <c r="J74" s="209">
        <f>PONDERACION!P55</f>
        <v>0.16</v>
      </c>
      <c r="K74" s="209">
        <f>PONDERACION!Q55</f>
        <v>0.16</v>
      </c>
      <c r="L74" s="209">
        <f>PONDERACION!R55</f>
        <v>0.16</v>
      </c>
      <c r="M74" s="209">
        <f>PONDERACION!S55</f>
        <v>0.16</v>
      </c>
      <c r="N74" s="454">
        <v>272022804</v>
      </c>
      <c r="O74" s="455">
        <v>122031000</v>
      </c>
      <c r="P74" s="455">
        <v>50212390</v>
      </c>
      <c r="Q74" s="455">
        <v>111683736</v>
      </c>
      <c r="R74" s="459">
        <f t="shared" ref="R74:R78" si="48">SUM(N74:Q74)</f>
        <v>555949930</v>
      </c>
      <c r="S74" s="36"/>
      <c r="T74" s="3"/>
      <c r="U74" s="3"/>
      <c r="V74" s="3"/>
      <c r="W74" s="3"/>
      <c r="X74" s="3"/>
      <c r="Y74" s="3"/>
      <c r="Z74" s="3"/>
      <c r="AA74" s="3"/>
      <c r="AB74" s="3"/>
      <c r="AC74" s="3"/>
      <c r="AD74" s="34"/>
      <c r="AE74" s="5"/>
      <c r="AF74" s="5"/>
      <c r="AG74" s="5"/>
      <c r="AH74" s="5"/>
      <c r="AI74" s="5"/>
      <c r="AJ74" s="5"/>
      <c r="AK74" s="5"/>
      <c r="AL74" s="5"/>
      <c r="AM74" s="5"/>
      <c r="AN74" s="5"/>
      <c r="AO74" s="5"/>
      <c r="AP74" s="82"/>
      <c r="AQ74" s="36"/>
      <c r="AR74" s="3"/>
      <c r="AS74" s="3"/>
      <c r="AT74" s="3"/>
      <c r="AU74" s="3"/>
      <c r="AV74" s="3"/>
      <c r="AW74" s="3"/>
      <c r="AX74" s="34"/>
      <c r="AY74" s="36"/>
      <c r="AZ74" s="199"/>
      <c r="BA74" s="192"/>
      <c r="BB74" s="4"/>
      <c r="BC74" s="4"/>
      <c r="BD74" s="4"/>
      <c r="BE74" s="4"/>
      <c r="BF74" s="4"/>
      <c r="BG74" s="4"/>
      <c r="BH74" s="141"/>
      <c r="BI74" s="164"/>
      <c r="BJ74" s="6"/>
      <c r="BK74" s="6"/>
      <c r="BL74" s="134"/>
      <c r="BM74" s="164"/>
      <c r="BN74" s="6"/>
      <c r="BO74" s="6"/>
      <c r="BP74" s="134"/>
      <c r="BQ74" s="8"/>
      <c r="BR74" s="4"/>
      <c r="BS74" s="4"/>
      <c r="BT74" s="141"/>
      <c r="BU74" s="164"/>
      <c r="BV74" s="6"/>
      <c r="BW74" s="6"/>
      <c r="BX74" s="134"/>
      <c r="BY74" s="8"/>
      <c r="BZ74" s="4"/>
      <c r="CA74" s="4"/>
      <c r="CB74" s="141"/>
      <c r="CC74" s="164"/>
      <c r="CD74" s="6"/>
      <c r="CE74" s="6"/>
      <c r="CF74" s="134"/>
      <c r="CG74" s="37"/>
      <c r="CH74" s="5"/>
      <c r="CI74" s="5"/>
      <c r="CJ74" s="82"/>
      <c r="CK74" s="8"/>
      <c r="CL74" s="4"/>
      <c r="CM74" s="4"/>
      <c r="CN74" s="141"/>
      <c r="CO74" s="147"/>
      <c r="CP74" s="128"/>
      <c r="CQ74" s="128"/>
      <c r="CR74" s="120"/>
    </row>
    <row r="75" spans="1:96" ht="37.5" customHeight="1" thickBot="1">
      <c r="A75" s="35"/>
      <c r="B75" s="10" t="str">
        <f>PONDERACION!H56</f>
        <v>3. Realizar apoyo técnico en las acciones de mantenimiento, preservación y restauración de los ecosistemas presentes en los predios adquiridos para la conservación de los recursos hídricos (art 111 de la Ley 99 de 1993).</v>
      </c>
      <c r="C75" s="207" t="str">
        <f>PONDERACION!I56</f>
        <v>Número</v>
      </c>
      <c r="D75" s="207" t="str">
        <f>PONDERACION!J56</f>
        <v>Entes territoriales con apoyo técnico</v>
      </c>
      <c r="E75" s="216">
        <f>PONDERACION!K56</f>
        <v>16</v>
      </c>
      <c r="F75" s="216">
        <f>PONDERACION!L56</f>
        <v>16</v>
      </c>
      <c r="G75" s="216">
        <f>PONDERACION!M56</f>
        <v>16</v>
      </c>
      <c r="H75" s="216">
        <f>PONDERACION!N56</f>
        <v>16</v>
      </c>
      <c r="I75" s="216">
        <f>PONDERACION!O56</f>
        <v>64</v>
      </c>
      <c r="J75" s="209">
        <f>PONDERACION!P56</f>
        <v>0.17</v>
      </c>
      <c r="K75" s="209">
        <f>PONDERACION!Q56</f>
        <v>0.17</v>
      </c>
      <c r="L75" s="209">
        <f>PONDERACION!R56</f>
        <v>0.17</v>
      </c>
      <c r="M75" s="209">
        <f>PONDERACION!S56</f>
        <v>0.17</v>
      </c>
      <c r="N75" s="454">
        <v>36400000</v>
      </c>
      <c r="O75" s="455">
        <v>80000000</v>
      </c>
      <c r="P75" s="455">
        <v>60500000</v>
      </c>
      <c r="Q75" s="455">
        <v>97000000</v>
      </c>
      <c r="R75" s="459">
        <f t="shared" si="48"/>
        <v>273900000</v>
      </c>
      <c r="S75" s="36"/>
      <c r="T75" s="3"/>
      <c r="U75" s="3"/>
      <c r="V75" s="3"/>
      <c r="W75" s="3"/>
      <c r="X75" s="3"/>
      <c r="Y75" s="3"/>
      <c r="Z75" s="3"/>
      <c r="AA75" s="3"/>
      <c r="AB75" s="3"/>
      <c r="AC75" s="3"/>
      <c r="AD75" s="34"/>
      <c r="AE75" s="5"/>
      <c r="AF75" s="5"/>
      <c r="AG75" s="5"/>
      <c r="AH75" s="5"/>
      <c r="AI75" s="5"/>
      <c r="AJ75" s="5"/>
      <c r="AK75" s="5"/>
      <c r="AL75" s="5"/>
      <c r="AM75" s="5"/>
      <c r="AN75" s="5"/>
      <c r="AO75" s="5"/>
      <c r="AP75" s="82"/>
      <c r="AQ75" s="36"/>
      <c r="AR75" s="3"/>
      <c r="AS75" s="3"/>
      <c r="AT75" s="3"/>
      <c r="AU75" s="3"/>
      <c r="AV75" s="3"/>
      <c r="AW75" s="3"/>
      <c r="AX75" s="34"/>
      <c r="AY75" s="36"/>
      <c r="AZ75" s="199"/>
      <c r="BA75" s="192"/>
      <c r="BB75" s="4"/>
      <c r="BC75" s="4"/>
      <c r="BD75" s="4"/>
      <c r="BE75" s="4"/>
      <c r="BF75" s="4"/>
      <c r="BG75" s="4"/>
      <c r="BH75" s="141"/>
      <c r="BI75" s="164"/>
      <c r="BJ75" s="6"/>
      <c r="BK75" s="6"/>
      <c r="BL75" s="134"/>
      <c r="BM75" s="164"/>
      <c r="BN75" s="6"/>
      <c r="BO75" s="6"/>
      <c r="BP75" s="134"/>
      <c r="BQ75" s="8"/>
      <c r="BR75" s="4"/>
      <c r="BS75" s="4"/>
      <c r="BT75" s="141"/>
      <c r="BU75" s="164"/>
      <c r="BV75" s="6"/>
      <c r="BW75" s="6"/>
      <c r="BX75" s="134"/>
      <c r="BY75" s="8"/>
      <c r="BZ75" s="4"/>
      <c r="CA75" s="4"/>
      <c r="CB75" s="141"/>
      <c r="CC75" s="164"/>
      <c r="CD75" s="6"/>
      <c r="CE75" s="6"/>
      <c r="CF75" s="134"/>
      <c r="CG75" s="37"/>
      <c r="CH75" s="5"/>
      <c r="CI75" s="5"/>
      <c r="CJ75" s="82"/>
      <c r="CK75" s="8"/>
      <c r="CL75" s="4"/>
      <c r="CM75" s="4"/>
      <c r="CN75" s="141"/>
      <c r="CO75" s="147"/>
      <c r="CP75" s="128"/>
      <c r="CQ75" s="128"/>
      <c r="CR75" s="120"/>
    </row>
    <row r="76" spans="1:96" ht="34.5" customHeight="1" thickBot="1">
      <c r="A76" s="35"/>
      <c r="B76" s="10" t="str">
        <f>PONDERACION!H57</f>
        <v xml:space="preserve">4. Realizar seguimiento técnico al cumplimiento del plan de manejo ambiental de los predios adquiridos para la conservación de los recursos hídricos (art 111 de la Ley 99 de 1993). </v>
      </c>
      <c r="C76" s="207" t="str">
        <f>PONDERACION!I57</f>
        <v>Número</v>
      </c>
      <c r="D76" s="207" t="str">
        <f>PONDERACION!J57</f>
        <v xml:space="preserve">Entes territoriales con seguimiento </v>
      </c>
      <c r="E76" s="216">
        <f>PONDERACION!K57</f>
        <v>16</v>
      </c>
      <c r="F76" s="216">
        <f>PONDERACION!L57</f>
        <v>16</v>
      </c>
      <c r="G76" s="216">
        <f>PONDERACION!M57</f>
        <v>16</v>
      </c>
      <c r="H76" s="216">
        <f>PONDERACION!N57</f>
        <v>16</v>
      </c>
      <c r="I76" s="216">
        <f>PONDERACION!O57</f>
        <v>64</v>
      </c>
      <c r="J76" s="209">
        <f>PONDERACION!P57</f>
        <v>0.17</v>
      </c>
      <c r="K76" s="209">
        <f>PONDERACION!Q57</f>
        <v>0.17</v>
      </c>
      <c r="L76" s="209">
        <f>PONDERACION!R57</f>
        <v>0.17</v>
      </c>
      <c r="M76" s="209">
        <f>PONDERACION!S57</f>
        <v>0.17</v>
      </c>
      <c r="N76" s="454">
        <v>33600000</v>
      </c>
      <c r="O76" s="455">
        <v>60000000</v>
      </c>
      <c r="P76" s="455">
        <v>52000000</v>
      </c>
      <c r="Q76" s="455">
        <v>64000000</v>
      </c>
      <c r="R76" s="459">
        <f t="shared" si="48"/>
        <v>209600000</v>
      </c>
      <c r="S76" s="36"/>
      <c r="T76" s="3"/>
      <c r="U76" s="3"/>
      <c r="V76" s="3"/>
      <c r="W76" s="3"/>
      <c r="X76" s="3"/>
      <c r="Y76" s="3"/>
      <c r="Z76" s="3"/>
      <c r="AA76" s="3"/>
      <c r="AB76" s="3"/>
      <c r="AC76" s="3"/>
      <c r="AD76" s="34"/>
      <c r="AE76" s="5"/>
      <c r="AF76" s="5"/>
      <c r="AG76" s="5"/>
      <c r="AH76" s="5"/>
      <c r="AI76" s="5"/>
      <c r="AJ76" s="5"/>
      <c r="AK76" s="5"/>
      <c r="AL76" s="5"/>
      <c r="AM76" s="5"/>
      <c r="AN76" s="5"/>
      <c r="AO76" s="5"/>
      <c r="AP76" s="82"/>
      <c r="AQ76" s="36"/>
      <c r="AR76" s="3"/>
      <c r="AS76" s="3"/>
      <c r="AT76" s="3"/>
      <c r="AU76" s="3"/>
      <c r="AV76" s="3"/>
      <c r="AW76" s="3"/>
      <c r="AX76" s="34"/>
      <c r="AY76" s="36"/>
      <c r="AZ76" s="199"/>
      <c r="BA76" s="192"/>
      <c r="BB76" s="4"/>
      <c r="BC76" s="4"/>
      <c r="BD76" s="4"/>
      <c r="BE76" s="4"/>
      <c r="BF76" s="4"/>
      <c r="BG76" s="4"/>
      <c r="BH76" s="141"/>
      <c r="BI76" s="164"/>
      <c r="BJ76" s="6"/>
      <c r="BK76" s="6"/>
      <c r="BL76" s="134"/>
      <c r="BM76" s="164"/>
      <c r="BN76" s="6"/>
      <c r="BO76" s="6"/>
      <c r="BP76" s="134"/>
      <c r="BQ76" s="8"/>
      <c r="BR76" s="4"/>
      <c r="BS76" s="4"/>
      <c r="BT76" s="141"/>
      <c r="BU76" s="164"/>
      <c r="BV76" s="6"/>
      <c r="BW76" s="6"/>
      <c r="BX76" s="134"/>
      <c r="BY76" s="8"/>
      <c r="BZ76" s="4"/>
      <c r="CA76" s="4"/>
      <c r="CB76" s="141"/>
      <c r="CC76" s="164"/>
      <c r="CD76" s="6"/>
      <c r="CE76" s="6"/>
      <c r="CF76" s="134"/>
      <c r="CG76" s="37"/>
      <c r="CH76" s="5"/>
      <c r="CI76" s="5"/>
      <c r="CJ76" s="82"/>
      <c r="CK76" s="8"/>
      <c r="CL76" s="4"/>
      <c r="CM76" s="4"/>
      <c r="CN76" s="141"/>
      <c r="CO76" s="147"/>
      <c r="CP76" s="128"/>
      <c r="CQ76" s="128"/>
      <c r="CR76" s="120"/>
    </row>
    <row r="77" spans="1:96" ht="30.75" customHeight="1" thickBot="1">
      <c r="A77" s="35"/>
      <c r="B77" s="10" t="str">
        <f>PONDERACION!H58</f>
        <v>5. Realizar acompañamiento técnico en la identificación, caracterización y definición predios sujetos a pago por servicios ambientales.</v>
      </c>
      <c r="C77" s="207" t="str">
        <f>PONDERACION!I58</f>
        <v>Número</v>
      </c>
      <c r="D77" s="207" t="str">
        <f>PONDERACION!J58</f>
        <v>Número de predios</v>
      </c>
      <c r="E77" s="216">
        <f>PONDERACION!K58</f>
        <v>10</v>
      </c>
      <c r="F77" s="216">
        <f>PONDERACION!L58</f>
        <v>20</v>
      </c>
      <c r="G77" s="216">
        <f>PONDERACION!M58</f>
        <v>20</v>
      </c>
      <c r="H77" s="216">
        <f>PONDERACION!N58</f>
        <v>15</v>
      </c>
      <c r="I77" s="216">
        <f>PONDERACION!O58</f>
        <v>65</v>
      </c>
      <c r="J77" s="209">
        <f>PONDERACION!P58</f>
        <v>0.17</v>
      </c>
      <c r="K77" s="209">
        <f>PONDERACION!Q58</f>
        <v>0.17</v>
      </c>
      <c r="L77" s="209">
        <f>PONDERACION!R58</f>
        <v>0.17</v>
      </c>
      <c r="M77" s="209">
        <f>PONDERACION!S58</f>
        <v>0.17</v>
      </c>
      <c r="N77" s="454">
        <v>33800000</v>
      </c>
      <c r="O77" s="455">
        <v>80900000</v>
      </c>
      <c r="P77" s="455">
        <v>54500000</v>
      </c>
      <c r="Q77" s="455">
        <v>83000000</v>
      </c>
      <c r="R77" s="459">
        <f t="shared" si="48"/>
        <v>252200000</v>
      </c>
      <c r="S77" s="36"/>
      <c r="T77" s="3"/>
      <c r="U77" s="3"/>
      <c r="V77" s="3"/>
      <c r="W77" s="3"/>
      <c r="X77" s="3"/>
      <c r="Y77" s="3"/>
      <c r="Z77" s="3"/>
      <c r="AA77" s="3"/>
      <c r="AB77" s="3"/>
      <c r="AC77" s="3"/>
      <c r="AD77" s="34"/>
      <c r="AE77" s="5"/>
      <c r="AF77" s="5"/>
      <c r="AG77" s="5"/>
      <c r="AH77" s="5"/>
      <c r="AI77" s="5"/>
      <c r="AJ77" s="5"/>
      <c r="AK77" s="5"/>
      <c r="AL77" s="5"/>
      <c r="AM77" s="5"/>
      <c r="AN77" s="5"/>
      <c r="AO77" s="5"/>
      <c r="AP77" s="82"/>
      <c r="AQ77" s="36"/>
      <c r="AR77" s="3"/>
      <c r="AS77" s="3"/>
      <c r="AT77" s="3"/>
      <c r="AU77" s="3"/>
      <c r="AV77" s="3"/>
      <c r="AW77" s="3"/>
      <c r="AX77" s="34"/>
      <c r="AY77" s="36"/>
      <c r="AZ77" s="199"/>
      <c r="BA77" s="192"/>
      <c r="BB77" s="4"/>
      <c r="BC77" s="4"/>
      <c r="BD77" s="4"/>
      <c r="BE77" s="4"/>
      <c r="BF77" s="4"/>
      <c r="BG77" s="4"/>
      <c r="BH77" s="141"/>
      <c r="BI77" s="164"/>
      <c r="BJ77" s="6"/>
      <c r="BK77" s="6"/>
      <c r="BL77" s="134"/>
      <c r="BM77" s="164"/>
      <c r="BN77" s="6"/>
      <c r="BO77" s="6"/>
      <c r="BP77" s="134"/>
      <c r="BQ77" s="8"/>
      <c r="BR77" s="4"/>
      <c r="BS77" s="4"/>
      <c r="BT77" s="141"/>
      <c r="BU77" s="164"/>
      <c r="BV77" s="6"/>
      <c r="BW77" s="6"/>
      <c r="BX77" s="134"/>
      <c r="BY77" s="8"/>
      <c r="BZ77" s="4"/>
      <c r="CA77" s="4"/>
      <c r="CB77" s="141"/>
      <c r="CC77" s="164"/>
      <c r="CD77" s="6"/>
      <c r="CE77" s="6"/>
      <c r="CF77" s="134"/>
      <c r="CG77" s="37"/>
      <c r="CH77" s="5"/>
      <c r="CI77" s="5"/>
      <c r="CJ77" s="82"/>
      <c r="CK77" s="8"/>
      <c r="CL77" s="4"/>
      <c r="CM77" s="4"/>
      <c r="CN77" s="141"/>
      <c r="CO77" s="147"/>
      <c r="CP77" s="128"/>
      <c r="CQ77" s="128"/>
      <c r="CR77" s="120"/>
    </row>
    <row r="78" spans="1:96" ht="27" customHeight="1" thickBot="1">
      <c r="A78" s="35"/>
      <c r="B78" s="10" t="str">
        <f>PONDERACION!H59</f>
        <v>6. Realizar acompañamiento técnico y apoyo en la implementación de acciones de la estrategia de pago por servicios ambientales, definidas en el plan operativo anual.</v>
      </c>
      <c r="C78" s="207" t="str">
        <f>PONDERACION!I59</f>
        <v>Porcentaje</v>
      </c>
      <c r="D78" s="207" t="str">
        <f>PONDERACION!J59</f>
        <v>% de ejecución plan operativo</v>
      </c>
      <c r="E78" s="209">
        <f>PONDERACION!K59</f>
        <v>0.25</v>
      </c>
      <c r="F78" s="209">
        <f>PONDERACION!L59</f>
        <v>0.25</v>
      </c>
      <c r="G78" s="209">
        <f>PONDERACION!M59</f>
        <v>0.25</v>
      </c>
      <c r="H78" s="209">
        <f>PONDERACION!N59</f>
        <v>0.25</v>
      </c>
      <c r="I78" s="209">
        <f>PONDERACION!O59</f>
        <v>1</v>
      </c>
      <c r="J78" s="209">
        <f>PONDERACION!P59</f>
        <v>0.17</v>
      </c>
      <c r="K78" s="209">
        <f>PONDERACION!Q59</f>
        <v>0.17</v>
      </c>
      <c r="L78" s="209">
        <f>PONDERACION!R59</f>
        <v>0.17</v>
      </c>
      <c r="M78" s="209">
        <f>PONDERACION!S59</f>
        <v>0.17</v>
      </c>
      <c r="N78" s="454">
        <v>50000000</v>
      </c>
      <c r="O78" s="455">
        <v>12000000</v>
      </c>
      <c r="P78" s="455">
        <v>60000000</v>
      </c>
      <c r="Q78" s="455">
        <v>73000000</v>
      </c>
      <c r="R78" s="459">
        <f t="shared" si="48"/>
        <v>195000000</v>
      </c>
      <c r="S78" s="36"/>
      <c r="T78" s="3"/>
      <c r="U78" s="3"/>
      <c r="V78" s="3"/>
      <c r="W78" s="3"/>
      <c r="X78" s="3"/>
      <c r="Y78" s="3"/>
      <c r="Z78" s="3"/>
      <c r="AA78" s="3"/>
      <c r="AB78" s="3"/>
      <c r="AC78" s="3"/>
      <c r="AD78" s="34"/>
      <c r="AE78" s="5"/>
      <c r="AF78" s="5"/>
      <c r="AG78" s="5"/>
      <c r="AH78" s="5"/>
      <c r="AI78" s="5"/>
      <c r="AJ78" s="5"/>
      <c r="AK78" s="5"/>
      <c r="AL78" s="5"/>
      <c r="AM78" s="5"/>
      <c r="AN78" s="5"/>
      <c r="AO78" s="5"/>
      <c r="AP78" s="82"/>
      <c r="AQ78" s="36"/>
      <c r="AR78" s="3"/>
      <c r="AS78" s="3"/>
      <c r="AT78" s="3"/>
      <c r="AU78" s="3"/>
      <c r="AV78" s="3"/>
      <c r="AW78" s="3"/>
      <c r="AX78" s="34"/>
      <c r="AY78" s="36"/>
      <c r="AZ78" s="199"/>
      <c r="BA78" s="192"/>
      <c r="BB78" s="4"/>
      <c r="BC78" s="4"/>
      <c r="BD78" s="4"/>
      <c r="BE78" s="4"/>
      <c r="BF78" s="4"/>
      <c r="BG78" s="4"/>
      <c r="BH78" s="141"/>
      <c r="BI78" s="164"/>
      <c r="BJ78" s="6"/>
      <c r="BK78" s="6"/>
      <c r="BL78" s="134"/>
      <c r="BM78" s="164"/>
      <c r="BN78" s="6"/>
      <c r="BO78" s="6"/>
      <c r="BP78" s="134"/>
      <c r="BQ78" s="8"/>
      <c r="BR78" s="4"/>
      <c r="BS78" s="4"/>
      <c r="BT78" s="141"/>
      <c r="BU78" s="164"/>
      <c r="BV78" s="6"/>
      <c r="BW78" s="6"/>
      <c r="BX78" s="134"/>
      <c r="BY78" s="8"/>
      <c r="BZ78" s="4"/>
      <c r="CA78" s="4"/>
      <c r="CB78" s="141"/>
      <c r="CC78" s="164"/>
      <c r="CD78" s="6"/>
      <c r="CE78" s="6"/>
      <c r="CF78" s="134"/>
      <c r="CG78" s="37"/>
      <c r="CH78" s="5"/>
      <c r="CI78" s="5"/>
      <c r="CJ78" s="82"/>
      <c r="CK78" s="8"/>
      <c r="CL78" s="4"/>
      <c r="CM78" s="4"/>
      <c r="CN78" s="141"/>
      <c r="CO78" s="147"/>
      <c r="CP78" s="128"/>
      <c r="CQ78" s="128"/>
      <c r="CR78" s="120"/>
    </row>
    <row r="79" spans="1:96" ht="51.75" customHeight="1" thickBot="1">
      <c r="A79" s="58"/>
      <c r="B79" s="228" t="str">
        <f>PROGR_PROYEC_PONDE!E14</f>
        <v>Proyecto 9. Implementación de la planificación, manejo y conservación de ecosistemas estratégicos en el departamento del Quindío.</v>
      </c>
      <c r="C79" s="228"/>
      <c r="D79" s="59"/>
      <c r="E79" s="60"/>
      <c r="F79" s="60"/>
      <c r="G79" s="60"/>
      <c r="H79" s="60"/>
      <c r="I79" s="61"/>
      <c r="J79" s="251">
        <f>PROGR_PROYEC_PONDE!F14</f>
        <v>0.25</v>
      </c>
      <c r="K79" s="251">
        <f>J79</f>
        <v>0.25</v>
      </c>
      <c r="L79" s="251">
        <f>J79</f>
        <v>0.25</v>
      </c>
      <c r="M79" s="251">
        <f>J79</f>
        <v>0.25</v>
      </c>
      <c r="N79" s="469">
        <f>N81+N82+N83+N84</f>
        <v>1298455289</v>
      </c>
      <c r="O79" s="469">
        <f t="shared" ref="O79:R79" si="49">O81+O82+O83+O84</f>
        <v>1048068908.7</v>
      </c>
      <c r="P79" s="469">
        <f t="shared" si="49"/>
        <v>857301793.02999997</v>
      </c>
      <c r="Q79" s="469">
        <f t="shared" si="49"/>
        <v>900409800.09000003</v>
      </c>
      <c r="R79" s="469">
        <f t="shared" si="49"/>
        <v>4104235790.8200002</v>
      </c>
      <c r="S79" s="59"/>
      <c r="T79" s="60"/>
      <c r="U79" s="60">
        <f>SUM(S79:T79)</f>
        <v>0</v>
      </c>
      <c r="V79" s="60"/>
      <c r="W79" s="60"/>
      <c r="X79" s="60">
        <f>SUM(V79:W79)</f>
        <v>0</v>
      </c>
      <c r="Y79" s="60"/>
      <c r="Z79" s="60"/>
      <c r="AA79" s="60">
        <f>SUM(Y79:Z79)</f>
        <v>0</v>
      </c>
      <c r="AB79" s="60"/>
      <c r="AC79" s="60"/>
      <c r="AD79" s="114">
        <f>SUM(AB79:AC79)</f>
        <v>0</v>
      </c>
      <c r="AE79" s="62">
        <f>+(AE82*J82)</f>
        <v>0</v>
      </c>
      <c r="AF79" s="62">
        <f>+(AF82*K82)</f>
        <v>0</v>
      </c>
      <c r="AG79" s="63">
        <f>SUM(AE79:AF79)</f>
        <v>0</v>
      </c>
      <c r="AH79" s="62">
        <f>+(AH82*K82)</f>
        <v>0</v>
      </c>
      <c r="AI79" s="62">
        <f>+(AI82*K82)</f>
        <v>0</v>
      </c>
      <c r="AJ79" s="63">
        <f>SUM(AH79:AI79)</f>
        <v>0</v>
      </c>
      <c r="AK79" s="62">
        <f>+(AK82*$L$16)</f>
        <v>0</v>
      </c>
      <c r="AL79" s="62">
        <f>+(AL82*$L$16)</f>
        <v>0</v>
      </c>
      <c r="AM79" s="63">
        <f>SUM(AK79:AL79)</f>
        <v>0</v>
      </c>
      <c r="AN79" s="62">
        <f>+(AN82*$M$16)</f>
        <v>0</v>
      </c>
      <c r="AO79" s="62">
        <f>+(AO82*$M$16)</f>
        <v>0</v>
      </c>
      <c r="AP79" s="80">
        <f>SUM(AN79:AO79)</f>
        <v>0</v>
      </c>
      <c r="AQ79" s="59"/>
      <c r="AR79" s="60"/>
      <c r="AS79" s="60"/>
      <c r="AT79" s="60"/>
      <c r="AU79" s="60"/>
      <c r="AV79" s="60"/>
      <c r="AW79" s="60"/>
      <c r="AX79" s="114"/>
      <c r="AY79" s="59">
        <f>+U79+X79+AA79+AD79</f>
        <v>0</v>
      </c>
      <c r="AZ79" s="197" t="e">
        <f>+AY79/I79</f>
        <v>#DIV/0!</v>
      </c>
      <c r="BA79" s="190"/>
      <c r="BB79" s="64"/>
      <c r="BC79" s="64"/>
      <c r="BD79" s="64"/>
      <c r="BE79" s="64"/>
      <c r="BF79" s="64"/>
      <c r="BG79" s="64"/>
      <c r="BH79" s="139"/>
      <c r="BI79" s="162"/>
      <c r="BJ79" s="66"/>
      <c r="BK79" s="66"/>
      <c r="BL79" s="132"/>
      <c r="BM79" s="162"/>
      <c r="BN79" s="66"/>
      <c r="BO79" s="66"/>
      <c r="BP79" s="132"/>
      <c r="BQ79" s="65" t="e">
        <f t="shared" ref="BQ79:BT80" si="50">+BM79/BI79</f>
        <v>#DIV/0!</v>
      </c>
      <c r="BR79" s="64" t="e">
        <f t="shared" si="50"/>
        <v>#DIV/0!</v>
      </c>
      <c r="BS79" s="64" t="e">
        <f t="shared" si="50"/>
        <v>#DIV/0!</v>
      </c>
      <c r="BT79" s="139" t="e">
        <f t="shared" si="50"/>
        <v>#DIV/0!</v>
      </c>
      <c r="BU79" s="162"/>
      <c r="BV79" s="66"/>
      <c r="BW79" s="66"/>
      <c r="BX79" s="132"/>
      <c r="BY79" s="65" t="e">
        <f t="shared" ref="BY79:CB80" si="51">+BU79/BI79</f>
        <v>#DIV/0!</v>
      </c>
      <c r="BZ79" s="64" t="e">
        <f t="shared" si="51"/>
        <v>#DIV/0!</v>
      </c>
      <c r="CA79" s="64" t="e">
        <f t="shared" si="51"/>
        <v>#DIV/0!</v>
      </c>
      <c r="CB79" s="139" t="e">
        <f t="shared" si="51"/>
        <v>#DIV/0!</v>
      </c>
      <c r="CC79" s="162">
        <f t="shared" ref="CC79:CF80" si="52">+BM79-BU79</f>
        <v>0</v>
      </c>
      <c r="CD79" s="66">
        <f t="shared" si="52"/>
        <v>0</v>
      </c>
      <c r="CE79" s="66">
        <f t="shared" si="52"/>
        <v>0</v>
      </c>
      <c r="CF79" s="132">
        <f t="shared" si="52"/>
        <v>0</v>
      </c>
      <c r="CG79" s="62"/>
      <c r="CH79" s="63"/>
      <c r="CI79" s="63"/>
      <c r="CJ79" s="80"/>
      <c r="CK79" s="65" t="e">
        <f t="shared" ref="CK79:CN80" si="53">+CG79/CC79</f>
        <v>#DIV/0!</v>
      </c>
      <c r="CL79" s="64" t="e">
        <f t="shared" si="53"/>
        <v>#DIV/0!</v>
      </c>
      <c r="CM79" s="64" t="e">
        <f t="shared" si="53"/>
        <v>#DIV/0!</v>
      </c>
      <c r="CN79" s="139" t="e">
        <f t="shared" si="53"/>
        <v>#DIV/0!</v>
      </c>
      <c r="CO79" s="145">
        <f>SUM(BI79:BL79)</f>
        <v>0</v>
      </c>
      <c r="CP79" s="126">
        <f>SUM(BM79:BP79)</f>
        <v>0</v>
      </c>
      <c r="CQ79" s="126">
        <f>SUM(BU79:BX79)</f>
        <v>0</v>
      </c>
      <c r="CR79" s="118" t="e">
        <f>+CQ79/CO79</f>
        <v>#DIV/0!</v>
      </c>
    </row>
    <row r="80" spans="1:96" ht="13.5" thickBot="1">
      <c r="A80" s="70"/>
      <c r="B80" s="229" t="s">
        <v>2583</v>
      </c>
      <c r="C80" s="229"/>
      <c r="D80" s="67"/>
      <c r="E80" s="68"/>
      <c r="F80" s="68"/>
      <c r="G80" s="68"/>
      <c r="H80" s="68"/>
      <c r="I80" s="69"/>
      <c r="J80" s="71"/>
      <c r="K80" s="72"/>
      <c r="L80" s="72"/>
      <c r="M80" s="81"/>
      <c r="N80" s="464"/>
      <c r="O80" s="464"/>
      <c r="P80" s="464"/>
      <c r="Q80" s="464"/>
      <c r="R80" s="464"/>
      <c r="S80" s="67"/>
      <c r="T80" s="68"/>
      <c r="U80" s="68">
        <f>SUM(S80:T80)</f>
        <v>0</v>
      </c>
      <c r="V80" s="68"/>
      <c r="W80" s="68"/>
      <c r="X80" s="68">
        <f>SUM(V80:W80)</f>
        <v>0</v>
      </c>
      <c r="Y80" s="68"/>
      <c r="Z80" s="68"/>
      <c r="AA80" s="68">
        <f>SUM(Y80:Z80)</f>
        <v>0</v>
      </c>
      <c r="AB80" s="68"/>
      <c r="AC80" s="68"/>
      <c r="AD80" s="115">
        <f>SUM(AB80:AC80)</f>
        <v>0</v>
      </c>
      <c r="AE80" s="174" t="e">
        <f>+(#REF!*#REF!)+(#REF!*#REF!)</f>
        <v>#REF!</v>
      </c>
      <c r="AF80" s="174" t="e">
        <f>+(#REF!*#REF!)+(#REF!*#REF!)</f>
        <v>#REF!</v>
      </c>
      <c r="AG80" s="100" t="e">
        <f>SUM(AE80:AF80)</f>
        <v>#REF!</v>
      </c>
      <c r="AH80" s="174" t="e">
        <f>+(#REF!*#REF!)+(#REF!*#REF!)</f>
        <v>#REF!</v>
      </c>
      <c r="AI80" s="174" t="e">
        <f>+(#REF!*#REF!)+(#REF!*#REF!)</f>
        <v>#REF!</v>
      </c>
      <c r="AJ80" s="100" t="e">
        <f>SUM(AH80:AI80)</f>
        <v>#REF!</v>
      </c>
      <c r="AK80" s="174" t="e">
        <f>+(#REF!*#REF!)+(#REF!*#REF!)</f>
        <v>#REF!</v>
      </c>
      <c r="AL80" s="174" t="e">
        <f>+(#REF!*#REF!)+(#REF!*#REF!)</f>
        <v>#REF!</v>
      </c>
      <c r="AM80" s="100" t="e">
        <f>SUM(AK80:AL80)</f>
        <v>#REF!</v>
      </c>
      <c r="AN80" s="174" t="e">
        <f>+(#REF!*#REF!)+(#REF!*#REF!)</f>
        <v>#REF!</v>
      </c>
      <c r="AO80" s="174" t="e">
        <f>+(#REF!*#REF!)+(#REF!*#REF!)</f>
        <v>#REF!</v>
      </c>
      <c r="AP80" s="183" t="e">
        <f>SUM(AN80:AO80)</f>
        <v>#REF!</v>
      </c>
      <c r="AQ80" s="67"/>
      <c r="AR80" s="68"/>
      <c r="AS80" s="68"/>
      <c r="AT80" s="68"/>
      <c r="AU80" s="68"/>
      <c r="AV80" s="68"/>
      <c r="AW80" s="68"/>
      <c r="AX80" s="115"/>
      <c r="AY80" s="67">
        <f>+U80+X80+AA80+AD80</f>
        <v>0</v>
      </c>
      <c r="AZ80" s="198" t="e">
        <f>+AY80/I80</f>
        <v>#DIV/0!</v>
      </c>
      <c r="BA80" s="191"/>
      <c r="BB80" s="73"/>
      <c r="BC80" s="73"/>
      <c r="BD80" s="73"/>
      <c r="BE80" s="73"/>
      <c r="BF80" s="73"/>
      <c r="BG80" s="73"/>
      <c r="BH80" s="140"/>
      <c r="BI80" s="163"/>
      <c r="BJ80" s="75"/>
      <c r="BK80" s="75"/>
      <c r="BL80" s="133"/>
      <c r="BM80" s="163"/>
      <c r="BN80" s="75"/>
      <c r="BO80" s="75"/>
      <c r="BP80" s="133"/>
      <c r="BQ80" s="74" t="e">
        <f t="shared" si="50"/>
        <v>#DIV/0!</v>
      </c>
      <c r="BR80" s="73" t="e">
        <f t="shared" si="50"/>
        <v>#DIV/0!</v>
      </c>
      <c r="BS80" s="73" t="e">
        <f t="shared" si="50"/>
        <v>#DIV/0!</v>
      </c>
      <c r="BT80" s="140" t="e">
        <f t="shared" si="50"/>
        <v>#DIV/0!</v>
      </c>
      <c r="BU80" s="163"/>
      <c r="BV80" s="75"/>
      <c r="BW80" s="75"/>
      <c r="BX80" s="133"/>
      <c r="BY80" s="74" t="e">
        <f t="shared" si="51"/>
        <v>#DIV/0!</v>
      </c>
      <c r="BZ80" s="73" t="e">
        <f t="shared" si="51"/>
        <v>#DIV/0!</v>
      </c>
      <c r="CA80" s="73" t="e">
        <f t="shared" si="51"/>
        <v>#DIV/0!</v>
      </c>
      <c r="CB80" s="140" t="e">
        <f t="shared" si="51"/>
        <v>#DIV/0!</v>
      </c>
      <c r="CC80" s="163">
        <f t="shared" si="52"/>
        <v>0</v>
      </c>
      <c r="CD80" s="75">
        <f t="shared" si="52"/>
        <v>0</v>
      </c>
      <c r="CE80" s="75">
        <f t="shared" si="52"/>
        <v>0</v>
      </c>
      <c r="CF80" s="133">
        <f t="shared" si="52"/>
        <v>0</v>
      </c>
      <c r="CG80" s="174"/>
      <c r="CH80" s="100"/>
      <c r="CI80" s="100"/>
      <c r="CJ80" s="183"/>
      <c r="CK80" s="74" t="e">
        <f t="shared" si="53"/>
        <v>#DIV/0!</v>
      </c>
      <c r="CL80" s="73" t="e">
        <f t="shared" si="53"/>
        <v>#DIV/0!</v>
      </c>
      <c r="CM80" s="73" t="e">
        <f t="shared" si="53"/>
        <v>#DIV/0!</v>
      </c>
      <c r="CN80" s="140" t="e">
        <f t="shared" si="53"/>
        <v>#DIV/0!</v>
      </c>
      <c r="CO80" s="146">
        <f>SUM(BI80:BL80)</f>
        <v>0</v>
      </c>
      <c r="CP80" s="127">
        <f>SUM(BM80:BP80)</f>
        <v>0</v>
      </c>
      <c r="CQ80" s="127">
        <f>SUM(BU80:BX80)</f>
        <v>0</v>
      </c>
      <c r="CR80" s="119" t="e">
        <f>+CQ80/CO80</f>
        <v>#DIV/0!</v>
      </c>
    </row>
    <row r="81" spans="1:96" ht="44.25" customHeight="1" thickBot="1">
      <c r="A81" s="35"/>
      <c r="B81" s="10" t="str">
        <f>PONDERACION!H60</f>
        <v>1. Ejecutar acciones de conservación y manejo en ecosistemas estratégicos (páramo Chilí Barragán y humedales) del departamento del Quindío, definidas en el plan operativo anual.</v>
      </c>
      <c r="C81" s="207" t="str">
        <f>PONDERACION!I60</f>
        <v>Porcentaje</v>
      </c>
      <c r="D81" s="207" t="str">
        <f>PONDERACION!J60</f>
        <v>% de ejecución del Plan operativo anual</v>
      </c>
      <c r="E81" s="209">
        <f>PONDERACION!K60</f>
        <v>0.25</v>
      </c>
      <c r="F81" s="209">
        <f>PONDERACION!L60</f>
        <v>0.25</v>
      </c>
      <c r="G81" s="209">
        <f>PONDERACION!M60</f>
        <v>0.25</v>
      </c>
      <c r="H81" s="209">
        <f>PONDERACION!N60</f>
        <v>0.25</v>
      </c>
      <c r="I81" s="209">
        <f>PONDERACION!O60</f>
        <v>1</v>
      </c>
      <c r="J81" s="209">
        <f>PONDERACION!P60</f>
        <v>0.25</v>
      </c>
      <c r="K81" s="209">
        <f>PONDERACION!Q60</f>
        <v>0.25</v>
      </c>
      <c r="L81" s="209">
        <f>PONDERACION!R60</f>
        <v>0.25</v>
      </c>
      <c r="M81" s="209">
        <f>PONDERACION!S60</f>
        <v>0.25</v>
      </c>
      <c r="N81" s="474">
        <v>45000000</v>
      </c>
      <c r="O81" s="459">
        <v>187130000</v>
      </c>
      <c r="P81" s="459">
        <v>70000000</v>
      </c>
      <c r="Q81" s="459">
        <v>90940000</v>
      </c>
      <c r="R81" s="459">
        <f>SUM(N81:Q81)</f>
        <v>393070000</v>
      </c>
      <c r="S81" s="36"/>
      <c r="T81" s="3"/>
      <c r="U81" s="3"/>
      <c r="V81" s="3"/>
      <c r="W81" s="3"/>
      <c r="X81" s="3"/>
      <c r="Y81" s="3"/>
      <c r="Z81" s="3"/>
      <c r="AA81" s="3"/>
      <c r="AB81" s="3"/>
      <c r="AC81" s="3"/>
      <c r="AD81" s="34"/>
      <c r="AE81" s="5"/>
      <c r="AF81" s="5"/>
      <c r="AG81" s="5"/>
      <c r="AH81" s="5"/>
      <c r="AI81" s="5"/>
      <c r="AJ81" s="5"/>
      <c r="AK81" s="5"/>
      <c r="AL81" s="5"/>
      <c r="AM81" s="5"/>
      <c r="AN81" s="5"/>
      <c r="AO81" s="5"/>
      <c r="AP81" s="82"/>
      <c r="AQ81" s="36"/>
      <c r="AR81" s="3"/>
      <c r="AS81" s="3"/>
      <c r="AT81" s="3"/>
      <c r="AU81" s="3"/>
      <c r="AV81" s="3"/>
      <c r="AW81" s="3"/>
      <c r="AX81" s="34"/>
      <c r="AY81" s="36"/>
      <c r="AZ81" s="199"/>
      <c r="BA81" s="192"/>
      <c r="BB81" s="4"/>
      <c r="BC81" s="4"/>
      <c r="BD81" s="4"/>
      <c r="BE81" s="4"/>
      <c r="BF81" s="4"/>
      <c r="BG81" s="4"/>
      <c r="BH81" s="141"/>
      <c r="BI81" s="164"/>
      <c r="BJ81" s="6"/>
      <c r="BK81" s="6"/>
      <c r="BL81" s="134"/>
      <c r="BM81" s="164"/>
      <c r="BN81" s="6"/>
      <c r="BO81" s="6"/>
      <c r="BP81" s="134"/>
      <c r="BQ81" s="8"/>
      <c r="BR81" s="4"/>
      <c r="BS81" s="4"/>
      <c r="BT81" s="141"/>
      <c r="BU81" s="164"/>
      <c r="BV81" s="6"/>
      <c r="BW81" s="6"/>
      <c r="BX81" s="134"/>
      <c r="BY81" s="8"/>
      <c r="BZ81" s="4"/>
      <c r="CA81" s="4"/>
      <c r="CB81" s="141"/>
      <c r="CC81" s="164"/>
      <c r="CD81" s="6"/>
      <c r="CE81" s="6"/>
      <c r="CF81" s="134"/>
      <c r="CG81" s="37"/>
      <c r="CH81" s="5"/>
      <c r="CI81" s="5"/>
      <c r="CJ81" s="82"/>
      <c r="CK81" s="8"/>
      <c r="CL81" s="4"/>
      <c r="CM81" s="4"/>
      <c r="CN81" s="141"/>
      <c r="CO81" s="147"/>
      <c r="CP81" s="128"/>
      <c r="CQ81" s="128"/>
      <c r="CR81" s="120"/>
    </row>
    <row r="82" spans="1:96" ht="44.25" customHeight="1" thickBot="1">
      <c r="A82" s="35"/>
      <c r="B82" s="10" t="str">
        <f>PONDERACION!H61</f>
        <v>2. Ejecutar acciones de conservación y manejo en ecosistemas estratégicos de páramo del departamento del Quindío, en cumplimiento a sentencias y fallos judiciales, definidas en el plan operativo anual.</v>
      </c>
      <c r="C82" s="207" t="str">
        <f>PONDERACION!I61</f>
        <v>Porcentaje</v>
      </c>
      <c r="D82" s="207" t="str">
        <f>PONDERACION!J61</f>
        <v>% de ejecución del Plan  operativo anual</v>
      </c>
      <c r="E82" s="209">
        <f>PONDERACION!K61</f>
        <v>0.25</v>
      </c>
      <c r="F82" s="209">
        <f>PONDERACION!L61</f>
        <v>0.25</v>
      </c>
      <c r="G82" s="209">
        <f>PONDERACION!M61</f>
        <v>0.25</v>
      </c>
      <c r="H82" s="209">
        <f>PONDERACION!N61</f>
        <v>0.25</v>
      </c>
      <c r="I82" s="209">
        <f>PONDERACION!O61</f>
        <v>1</v>
      </c>
      <c r="J82" s="209">
        <f>PONDERACION!P61</f>
        <v>0.25</v>
      </c>
      <c r="K82" s="209">
        <f>PONDERACION!Q61</f>
        <v>0.25</v>
      </c>
      <c r="L82" s="209">
        <f>PONDERACION!R61</f>
        <v>0.25</v>
      </c>
      <c r="M82" s="209">
        <f>PONDERACION!S61</f>
        <v>0.25</v>
      </c>
      <c r="N82" s="454">
        <v>87000000</v>
      </c>
      <c r="O82" s="455">
        <v>125000000</v>
      </c>
      <c r="P82" s="455">
        <v>92360000</v>
      </c>
      <c r="Q82" s="455">
        <v>107940000</v>
      </c>
      <c r="R82" s="459">
        <f t="shared" ref="R82:R84" si="54">SUM(N82:Q82)</f>
        <v>412300000</v>
      </c>
      <c r="S82" s="36"/>
      <c r="T82" s="3"/>
      <c r="U82" s="3"/>
      <c r="V82" s="3"/>
      <c r="W82" s="3"/>
      <c r="X82" s="3"/>
      <c r="Y82" s="3"/>
      <c r="Z82" s="3"/>
      <c r="AA82" s="3"/>
      <c r="AB82" s="3"/>
      <c r="AC82" s="3"/>
      <c r="AD82" s="34"/>
      <c r="AE82" s="5"/>
      <c r="AF82" s="5"/>
      <c r="AG82" s="5"/>
      <c r="AH82" s="5"/>
      <c r="AI82" s="5"/>
      <c r="AJ82" s="5"/>
      <c r="AK82" s="5"/>
      <c r="AL82" s="5"/>
      <c r="AM82" s="5"/>
      <c r="AN82" s="5"/>
      <c r="AO82" s="5"/>
      <c r="AP82" s="82"/>
      <c r="AQ82" s="36"/>
      <c r="AR82" s="3"/>
      <c r="AS82" s="3"/>
      <c r="AT82" s="3"/>
      <c r="AU82" s="3"/>
      <c r="AV82" s="3"/>
      <c r="AW82" s="3"/>
      <c r="AX82" s="34"/>
      <c r="AY82" s="36"/>
      <c r="AZ82" s="199"/>
      <c r="BA82" s="192"/>
      <c r="BB82" s="4"/>
      <c r="BC82" s="4"/>
      <c r="BD82" s="4"/>
      <c r="BE82" s="4"/>
      <c r="BF82" s="4"/>
      <c r="BG82" s="4"/>
      <c r="BH82" s="141"/>
      <c r="BI82" s="164"/>
      <c r="BJ82" s="6"/>
      <c r="BK82" s="6"/>
      <c r="BL82" s="134"/>
      <c r="BM82" s="164"/>
      <c r="BN82" s="6"/>
      <c r="BO82" s="6"/>
      <c r="BP82" s="134"/>
      <c r="BQ82" s="8"/>
      <c r="BR82" s="4"/>
      <c r="BS82" s="4"/>
      <c r="BT82" s="141"/>
      <c r="BU82" s="164"/>
      <c r="BV82" s="6"/>
      <c r="BW82" s="6"/>
      <c r="BX82" s="134"/>
      <c r="BY82" s="8"/>
      <c r="BZ82" s="4"/>
      <c r="CA82" s="4"/>
      <c r="CB82" s="141"/>
      <c r="CC82" s="164"/>
      <c r="CD82" s="6"/>
      <c r="CE82" s="6"/>
      <c r="CF82" s="134"/>
      <c r="CG82" s="37"/>
      <c r="CH82" s="5"/>
      <c r="CI82" s="5"/>
      <c r="CJ82" s="82"/>
      <c r="CK82" s="8"/>
      <c r="CL82" s="4"/>
      <c r="CM82" s="4"/>
      <c r="CN82" s="141"/>
      <c r="CO82" s="147"/>
      <c r="CP82" s="128"/>
      <c r="CQ82" s="128"/>
      <c r="CR82" s="120"/>
    </row>
    <row r="83" spans="1:96" ht="44.25" customHeight="1" thickBot="1">
      <c r="A83" s="35"/>
      <c r="B83" s="10" t="str">
        <f>PONDERACION!H62</f>
        <v>3. Formular y ejecutar acciones de restauración ecológica (restauración, rehabilitación y recuperación) en el departamento del Quindío, según lineamientos del Plan Nacional de Restauración.</v>
      </c>
      <c r="C83" s="207" t="str">
        <f>PONDERACION!I62</f>
        <v>Número</v>
      </c>
      <c r="D83" s="207" t="str">
        <f>PONDERACION!J62</f>
        <v xml:space="preserve">Número de hectáreas </v>
      </c>
      <c r="E83" s="216">
        <f>PONDERACION!K62</f>
        <v>150</v>
      </c>
      <c r="F83" s="216">
        <f>PONDERACION!L62</f>
        <v>150</v>
      </c>
      <c r="G83" s="216">
        <f>PONDERACION!M62</f>
        <v>150</v>
      </c>
      <c r="H83" s="216">
        <f>PONDERACION!N62</f>
        <v>150</v>
      </c>
      <c r="I83" s="216">
        <f>PONDERACION!O62</f>
        <v>600</v>
      </c>
      <c r="J83" s="209">
        <f>PONDERACION!P62</f>
        <v>0.25</v>
      </c>
      <c r="K83" s="209">
        <f>PONDERACION!Q62</f>
        <v>0.25</v>
      </c>
      <c r="L83" s="209">
        <f>PONDERACION!R62</f>
        <v>0.25</v>
      </c>
      <c r="M83" s="209">
        <f>PONDERACION!S62</f>
        <v>0.25</v>
      </c>
      <c r="N83" s="454">
        <v>43700000</v>
      </c>
      <c r="O83" s="455">
        <v>128954000</v>
      </c>
      <c r="P83" s="455">
        <v>60546000</v>
      </c>
      <c r="Q83" s="455">
        <v>87243081</v>
      </c>
      <c r="R83" s="459">
        <f t="shared" si="54"/>
        <v>320443081</v>
      </c>
      <c r="S83" s="36"/>
      <c r="T83" s="3"/>
      <c r="U83" s="3"/>
      <c r="V83" s="3"/>
      <c r="W83" s="3"/>
      <c r="X83" s="3"/>
      <c r="Y83" s="3"/>
      <c r="Z83" s="3"/>
      <c r="AA83" s="3"/>
      <c r="AB83" s="3"/>
      <c r="AC83" s="3"/>
      <c r="AD83" s="34"/>
      <c r="AE83" s="5"/>
      <c r="AF83" s="5"/>
      <c r="AG83" s="5"/>
      <c r="AH83" s="5"/>
      <c r="AI83" s="5"/>
      <c r="AJ83" s="5"/>
      <c r="AK83" s="5"/>
      <c r="AL83" s="5"/>
      <c r="AM83" s="5"/>
      <c r="AN83" s="5"/>
      <c r="AO83" s="5"/>
      <c r="AP83" s="82"/>
      <c r="AQ83" s="36"/>
      <c r="AR83" s="3"/>
      <c r="AS83" s="3"/>
      <c r="AT83" s="3"/>
      <c r="AU83" s="3"/>
      <c r="AV83" s="3"/>
      <c r="AW83" s="3"/>
      <c r="AX83" s="34"/>
      <c r="AY83" s="36"/>
      <c r="AZ83" s="199"/>
      <c r="BA83" s="192"/>
      <c r="BB83" s="4"/>
      <c r="BC83" s="4"/>
      <c r="BD83" s="4"/>
      <c r="BE83" s="4"/>
      <c r="BF83" s="4"/>
      <c r="BG83" s="4"/>
      <c r="BH83" s="141"/>
      <c r="BI83" s="164"/>
      <c r="BJ83" s="6"/>
      <c r="BK83" s="6"/>
      <c r="BL83" s="134"/>
      <c r="BM83" s="164"/>
      <c r="BN83" s="6"/>
      <c r="BO83" s="6"/>
      <c r="BP83" s="134"/>
      <c r="BQ83" s="8"/>
      <c r="BR83" s="4"/>
      <c r="BS83" s="4"/>
      <c r="BT83" s="141"/>
      <c r="BU83" s="164"/>
      <c r="BV83" s="6"/>
      <c r="BW83" s="6"/>
      <c r="BX83" s="134"/>
      <c r="BY83" s="8"/>
      <c r="BZ83" s="4"/>
      <c r="CA83" s="4"/>
      <c r="CB83" s="141"/>
      <c r="CC83" s="164"/>
      <c r="CD83" s="6"/>
      <c r="CE83" s="6"/>
      <c r="CF83" s="134"/>
      <c r="CG83" s="37"/>
      <c r="CH83" s="5"/>
      <c r="CI83" s="5"/>
      <c r="CJ83" s="82"/>
      <c r="CK83" s="8"/>
      <c r="CL83" s="4"/>
      <c r="CM83" s="4"/>
      <c r="CN83" s="141"/>
      <c r="CO83" s="147"/>
      <c r="CP83" s="128"/>
      <c r="CQ83" s="128"/>
      <c r="CR83" s="120"/>
    </row>
    <row r="84" spans="1:96" ht="44.25" customHeight="1" thickBot="1">
      <c r="A84" s="35"/>
      <c r="B84" s="10" t="str">
        <f>PONDERACION!H63</f>
        <v>4. Ejecutar acciones de mantenimiento, monitoreo y divulgación dentro de los procesos de restauración ecológica (restauración, rehabilitación y recuperación) en el departamento del Quindío, según plan de mantenimiento.</v>
      </c>
      <c r="C84" s="207" t="str">
        <f>PONDERACION!I63</f>
        <v>Porcentaje</v>
      </c>
      <c r="D84" s="207" t="str">
        <f>PONDERACION!J63</f>
        <v xml:space="preserve">% de ejecución plan de mantenimiento </v>
      </c>
      <c r="E84" s="209">
        <f>PONDERACION!K63</f>
        <v>0.25</v>
      </c>
      <c r="F84" s="209">
        <f>PONDERACION!L63</f>
        <v>0.25</v>
      </c>
      <c r="G84" s="209">
        <f>PONDERACION!M63</f>
        <v>0.25</v>
      </c>
      <c r="H84" s="209">
        <f>PONDERACION!N63</f>
        <v>0.25</v>
      </c>
      <c r="I84" s="209">
        <f>PONDERACION!O63</f>
        <v>1</v>
      </c>
      <c r="J84" s="209">
        <f>PONDERACION!P63</f>
        <v>0.25</v>
      </c>
      <c r="K84" s="209">
        <f>PONDERACION!Q63</f>
        <v>0.25</v>
      </c>
      <c r="L84" s="209">
        <f>PONDERACION!R63</f>
        <v>0.25</v>
      </c>
      <c r="M84" s="209">
        <f>PONDERACION!S63</f>
        <v>0.25</v>
      </c>
      <c r="N84" s="454">
        <v>1122755289</v>
      </c>
      <c r="O84" s="457">
        <v>606984908.70000005</v>
      </c>
      <c r="P84" s="457">
        <v>634395793.02999997</v>
      </c>
      <c r="Q84" s="457">
        <v>614286719.09000003</v>
      </c>
      <c r="R84" s="459">
        <f t="shared" si="54"/>
        <v>2978422709.8200002</v>
      </c>
      <c r="S84" s="36"/>
      <c r="T84" s="3"/>
      <c r="U84" s="3"/>
      <c r="V84" s="3"/>
      <c r="W84" s="3"/>
      <c r="X84" s="3"/>
      <c r="Y84" s="3"/>
      <c r="Z84" s="3"/>
      <c r="AA84" s="3"/>
      <c r="AB84" s="3"/>
      <c r="AC84" s="3"/>
      <c r="AD84" s="34"/>
      <c r="AE84" s="5"/>
      <c r="AF84" s="5"/>
      <c r="AG84" s="5"/>
      <c r="AH84" s="5"/>
      <c r="AI84" s="5"/>
      <c r="AJ84" s="5"/>
      <c r="AK84" s="5"/>
      <c r="AL84" s="5"/>
      <c r="AM84" s="5"/>
      <c r="AN84" s="5"/>
      <c r="AO84" s="5"/>
      <c r="AP84" s="82"/>
      <c r="AQ84" s="36"/>
      <c r="AR84" s="3"/>
      <c r="AS84" s="3"/>
      <c r="AT84" s="3"/>
      <c r="AU84" s="3"/>
      <c r="AV84" s="3"/>
      <c r="AW84" s="3"/>
      <c r="AX84" s="34"/>
      <c r="AY84" s="36"/>
      <c r="AZ84" s="199"/>
      <c r="BA84" s="192"/>
      <c r="BB84" s="4"/>
      <c r="BC84" s="4"/>
      <c r="BD84" s="4"/>
      <c r="BE84" s="4"/>
      <c r="BF84" s="4"/>
      <c r="BG84" s="4"/>
      <c r="BH84" s="141"/>
      <c r="BI84" s="164"/>
      <c r="BJ84" s="6"/>
      <c r="BK84" s="6"/>
      <c r="BL84" s="134"/>
      <c r="BM84" s="164"/>
      <c r="BN84" s="6"/>
      <c r="BO84" s="6"/>
      <c r="BP84" s="134"/>
      <c r="BQ84" s="8"/>
      <c r="BR84" s="4"/>
      <c r="BS84" s="4"/>
      <c r="BT84" s="141"/>
      <c r="BU84" s="164"/>
      <c r="BV84" s="6"/>
      <c r="BW84" s="6"/>
      <c r="BX84" s="134"/>
      <c r="BY84" s="8"/>
      <c r="BZ84" s="4"/>
      <c r="CA84" s="4"/>
      <c r="CB84" s="141"/>
      <c r="CC84" s="164"/>
      <c r="CD84" s="6"/>
      <c r="CE84" s="6"/>
      <c r="CF84" s="134"/>
      <c r="CG84" s="37"/>
      <c r="CH84" s="5"/>
      <c r="CI84" s="5"/>
      <c r="CJ84" s="82"/>
      <c r="CK84" s="8"/>
      <c r="CL84" s="4"/>
      <c r="CM84" s="4"/>
      <c r="CN84" s="141"/>
      <c r="CO84" s="147"/>
      <c r="CP84" s="128"/>
      <c r="CQ84" s="128"/>
      <c r="CR84" s="120"/>
    </row>
    <row r="85" spans="1:96" ht="51.75" customHeight="1" thickBot="1">
      <c r="A85" s="58"/>
      <c r="B85" s="228" t="str">
        <f>PROGR_PROYEC_PONDE!E15</f>
        <v>Proyecto 10. Administración, monitoreo y seguimiento de la diversidad biológica en el departamento del Quindío.</v>
      </c>
      <c r="C85" s="228"/>
      <c r="D85" s="59"/>
      <c r="E85" s="60"/>
      <c r="F85" s="60"/>
      <c r="G85" s="60"/>
      <c r="H85" s="60"/>
      <c r="I85" s="61"/>
      <c r="J85" s="251">
        <f>PROGR_PROYEC_PONDE!F15</f>
        <v>0.25</v>
      </c>
      <c r="K85" s="251">
        <f>J85</f>
        <v>0.25</v>
      </c>
      <c r="L85" s="251">
        <f>J85</f>
        <v>0.25</v>
      </c>
      <c r="M85" s="251">
        <f>J85</f>
        <v>0.25</v>
      </c>
      <c r="N85" s="469">
        <f>N87+N88+N89+N90+N91+N92+N93+N94+N95</f>
        <v>924400000</v>
      </c>
      <c r="O85" s="469">
        <f t="shared" ref="O85:R85" si="55">O87+O88+O89+O90+O91+O92+O93+O94+O95</f>
        <v>592177901</v>
      </c>
      <c r="P85" s="469">
        <f t="shared" si="55"/>
        <v>634616400</v>
      </c>
      <c r="Q85" s="469">
        <f t="shared" si="55"/>
        <v>617026000</v>
      </c>
      <c r="R85" s="469">
        <f t="shared" si="55"/>
        <v>2768220301</v>
      </c>
      <c r="S85" s="59"/>
      <c r="T85" s="60"/>
      <c r="U85" s="60">
        <f>SUM(S85:T85)</f>
        <v>0</v>
      </c>
      <c r="V85" s="60"/>
      <c r="W85" s="60"/>
      <c r="X85" s="60">
        <f>SUM(V85:W85)</f>
        <v>0</v>
      </c>
      <c r="Y85" s="60"/>
      <c r="Z85" s="60"/>
      <c r="AA85" s="60">
        <f>SUM(Y85:Z85)</f>
        <v>0</v>
      </c>
      <c r="AB85" s="60"/>
      <c r="AC85" s="60"/>
      <c r="AD85" s="114">
        <f>SUM(AB85:AC85)</f>
        <v>0</v>
      </c>
      <c r="AE85" s="62">
        <f>+(AE88*J88)</f>
        <v>0</v>
      </c>
      <c r="AF85" s="62">
        <f>+(AF88*K88)</f>
        <v>0</v>
      </c>
      <c r="AG85" s="63">
        <f>SUM(AE85:AF85)</f>
        <v>0</v>
      </c>
      <c r="AH85" s="62">
        <f>+(AH88*K88)</f>
        <v>0</v>
      </c>
      <c r="AI85" s="62">
        <f>+(AI88*K88)</f>
        <v>0</v>
      </c>
      <c r="AJ85" s="63">
        <f>SUM(AH85:AI85)</f>
        <v>0</v>
      </c>
      <c r="AK85" s="62">
        <f>+(AK88*$L$16)</f>
        <v>0</v>
      </c>
      <c r="AL85" s="62">
        <f>+(AL88*$L$16)</f>
        <v>0</v>
      </c>
      <c r="AM85" s="63">
        <f>SUM(AK85:AL85)</f>
        <v>0</v>
      </c>
      <c r="AN85" s="62">
        <f>+(AN88*$M$16)</f>
        <v>0</v>
      </c>
      <c r="AO85" s="62">
        <f>+(AO88*$M$16)</f>
        <v>0</v>
      </c>
      <c r="AP85" s="80">
        <f>SUM(AN85:AO85)</f>
        <v>0</v>
      </c>
      <c r="AQ85" s="59"/>
      <c r="AR85" s="60"/>
      <c r="AS85" s="60"/>
      <c r="AT85" s="60"/>
      <c r="AU85" s="60"/>
      <c r="AV85" s="60"/>
      <c r="AW85" s="60"/>
      <c r="AX85" s="114"/>
      <c r="AY85" s="59">
        <f>+U85+X85+AA85+AD85</f>
        <v>0</v>
      </c>
      <c r="AZ85" s="197" t="e">
        <f>+AY85/I85</f>
        <v>#DIV/0!</v>
      </c>
      <c r="BA85" s="190"/>
      <c r="BB85" s="64"/>
      <c r="BC85" s="64"/>
      <c r="BD85" s="64"/>
      <c r="BE85" s="64"/>
      <c r="BF85" s="64"/>
      <c r="BG85" s="64"/>
      <c r="BH85" s="139"/>
      <c r="BI85" s="162"/>
      <c r="BJ85" s="66"/>
      <c r="BK85" s="66"/>
      <c r="BL85" s="132"/>
      <c r="BM85" s="162"/>
      <c r="BN85" s="66"/>
      <c r="BO85" s="66"/>
      <c r="BP85" s="132"/>
      <c r="BQ85" s="65" t="e">
        <f t="shared" ref="BQ85:BT86" si="56">+BM85/BI85</f>
        <v>#DIV/0!</v>
      </c>
      <c r="BR85" s="64" t="e">
        <f t="shared" si="56"/>
        <v>#DIV/0!</v>
      </c>
      <c r="BS85" s="64" t="e">
        <f t="shared" si="56"/>
        <v>#DIV/0!</v>
      </c>
      <c r="BT85" s="139" t="e">
        <f t="shared" si="56"/>
        <v>#DIV/0!</v>
      </c>
      <c r="BU85" s="162"/>
      <c r="BV85" s="66"/>
      <c r="BW85" s="66"/>
      <c r="BX85" s="132"/>
      <c r="BY85" s="65" t="e">
        <f t="shared" ref="BY85:CB86" si="57">+BU85/BI85</f>
        <v>#DIV/0!</v>
      </c>
      <c r="BZ85" s="64" t="e">
        <f t="shared" si="57"/>
        <v>#DIV/0!</v>
      </c>
      <c r="CA85" s="64" t="e">
        <f t="shared" si="57"/>
        <v>#DIV/0!</v>
      </c>
      <c r="CB85" s="139" t="e">
        <f t="shared" si="57"/>
        <v>#DIV/0!</v>
      </c>
      <c r="CC85" s="162">
        <f t="shared" ref="CC85:CF86" si="58">+BM85-BU85</f>
        <v>0</v>
      </c>
      <c r="CD85" s="66">
        <f t="shared" si="58"/>
        <v>0</v>
      </c>
      <c r="CE85" s="66">
        <f t="shared" si="58"/>
        <v>0</v>
      </c>
      <c r="CF85" s="132">
        <f t="shared" si="58"/>
        <v>0</v>
      </c>
      <c r="CG85" s="62"/>
      <c r="CH85" s="63"/>
      <c r="CI85" s="63"/>
      <c r="CJ85" s="80"/>
      <c r="CK85" s="65" t="e">
        <f t="shared" ref="CK85:CN86" si="59">+CG85/CC85</f>
        <v>#DIV/0!</v>
      </c>
      <c r="CL85" s="64" t="e">
        <f t="shared" si="59"/>
        <v>#DIV/0!</v>
      </c>
      <c r="CM85" s="64" t="e">
        <f t="shared" si="59"/>
        <v>#DIV/0!</v>
      </c>
      <c r="CN85" s="139" t="e">
        <f t="shared" si="59"/>
        <v>#DIV/0!</v>
      </c>
      <c r="CO85" s="145">
        <f>SUM(BI85:BL85)</f>
        <v>0</v>
      </c>
      <c r="CP85" s="126">
        <f>SUM(BM85:BP85)</f>
        <v>0</v>
      </c>
      <c r="CQ85" s="126">
        <f>SUM(BU85:BX85)</f>
        <v>0</v>
      </c>
      <c r="CR85" s="118" t="e">
        <f>+CQ85/CO85</f>
        <v>#DIV/0!</v>
      </c>
    </row>
    <row r="86" spans="1:96" ht="13.5" thickBot="1">
      <c r="A86" s="70"/>
      <c r="B86" s="229" t="s">
        <v>2583</v>
      </c>
      <c r="C86" s="229"/>
      <c r="D86" s="67"/>
      <c r="E86" s="68"/>
      <c r="F86" s="68"/>
      <c r="G86" s="68"/>
      <c r="H86" s="68"/>
      <c r="I86" s="69"/>
      <c r="J86" s="71"/>
      <c r="K86" s="72"/>
      <c r="L86" s="72"/>
      <c r="M86" s="81"/>
      <c r="N86" s="464"/>
      <c r="O86" s="464"/>
      <c r="P86" s="464"/>
      <c r="Q86" s="464"/>
      <c r="R86" s="464"/>
      <c r="S86" s="67"/>
      <c r="T86" s="68"/>
      <c r="U86" s="68">
        <f>SUM(S86:T86)</f>
        <v>0</v>
      </c>
      <c r="V86" s="68"/>
      <c r="W86" s="68"/>
      <c r="X86" s="68">
        <f>SUM(V86:W86)</f>
        <v>0</v>
      </c>
      <c r="Y86" s="68"/>
      <c r="Z86" s="68"/>
      <c r="AA86" s="68">
        <f>SUM(Y86:Z86)</f>
        <v>0</v>
      </c>
      <c r="AB86" s="68"/>
      <c r="AC86" s="68"/>
      <c r="AD86" s="115">
        <f>SUM(AB86:AC86)</f>
        <v>0</v>
      </c>
      <c r="AE86" s="174" t="e">
        <f>+(#REF!*#REF!)+(#REF!*#REF!)</f>
        <v>#REF!</v>
      </c>
      <c r="AF86" s="174" t="e">
        <f>+(#REF!*#REF!)+(#REF!*#REF!)</f>
        <v>#REF!</v>
      </c>
      <c r="AG86" s="100" t="e">
        <f>SUM(AE86:AF86)</f>
        <v>#REF!</v>
      </c>
      <c r="AH86" s="174" t="e">
        <f>+(#REF!*#REF!)+(#REF!*#REF!)</f>
        <v>#REF!</v>
      </c>
      <c r="AI86" s="174" t="e">
        <f>+(#REF!*#REF!)+(#REF!*#REF!)</f>
        <v>#REF!</v>
      </c>
      <c r="AJ86" s="100" t="e">
        <f>SUM(AH86:AI86)</f>
        <v>#REF!</v>
      </c>
      <c r="AK86" s="174" t="e">
        <f>+(#REF!*#REF!)+(#REF!*#REF!)</f>
        <v>#REF!</v>
      </c>
      <c r="AL86" s="174" t="e">
        <f>+(#REF!*#REF!)+(#REF!*#REF!)</f>
        <v>#REF!</v>
      </c>
      <c r="AM86" s="100" t="e">
        <f>SUM(AK86:AL86)</f>
        <v>#REF!</v>
      </c>
      <c r="AN86" s="174" t="e">
        <f>+(#REF!*#REF!)+(#REF!*#REF!)</f>
        <v>#REF!</v>
      </c>
      <c r="AO86" s="174" t="e">
        <f>+(#REF!*#REF!)+(#REF!*#REF!)</f>
        <v>#REF!</v>
      </c>
      <c r="AP86" s="183" t="e">
        <f>SUM(AN86:AO86)</f>
        <v>#REF!</v>
      </c>
      <c r="AQ86" s="67"/>
      <c r="AR86" s="68"/>
      <c r="AS86" s="68"/>
      <c r="AT86" s="68"/>
      <c r="AU86" s="68"/>
      <c r="AV86" s="68"/>
      <c r="AW86" s="68"/>
      <c r="AX86" s="115"/>
      <c r="AY86" s="67">
        <f>+U86+X86+AA86+AD86</f>
        <v>0</v>
      </c>
      <c r="AZ86" s="198" t="e">
        <f>+AY86/I86</f>
        <v>#DIV/0!</v>
      </c>
      <c r="BA86" s="191"/>
      <c r="BB86" s="73"/>
      <c r="BC86" s="73"/>
      <c r="BD86" s="73"/>
      <c r="BE86" s="73"/>
      <c r="BF86" s="73"/>
      <c r="BG86" s="73"/>
      <c r="BH86" s="140"/>
      <c r="BI86" s="163"/>
      <c r="BJ86" s="75"/>
      <c r="BK86" s="75"/>
      <c r="BL86" s="133"/>
      <c r="BM86" s="163"/>
      <c r="BN86" s="75"/>
      <c r="BO86" s="75"/>
      <c r="BP86" s="133"/>
      <c r="BQ86" s="74" t="e">
        <f t="shared" si="56"/>
        <v>#DIV/0!</v>
      </c>
      <c r="BR86" s="73" t="e">
        <f t="shared" si="56"/>
        <v>#DIV/0!</v>
      </c>
      <c r="BS86" s="73" t="e">
        <f t="shared" si="56"/>
        <v>#DIV/0!</v>
      </c>
      <c r="BT86" s="140" t="e">
        <f t="shared" si="56"/>
        <v>#DIV/0!</v>
      </c>
      <c r="BU86" s="163"/>
      <c r="BV86" s="75"/>
      <c r="BW86" s="75"/>
      <c r="BX86" s="133"/>
      <c r="BY86" s="74" t="e">
        <f t="shared" si="57"/>
        <v>#DIV/0!</v>
      </c>
      <c r="BZ86" s="73" t="e">
        <f t="shared" si="57"/>
        <v>#DIV/0!</v>
      </c>
      <c r="CA86" s="73" t="e">
        <f t="shared" si="57"/>
        <v>#DIV/0!</v>
      </c>
      <c r="CB86" s="140" t="e">
        <f t="shared" si="57"/>
        <v>#DIV/0!</v>
      </c>
      <c r="CC86" s="163">
        <f t="shared" si="58"/>
        <v>0</v>
      </c>
      <c r="CD86" s="75">
        <f t="shared" si="58"/>
        <v>0</v>
      </c>
      <c r="CE86" s="75">
        <f t="shared" si="58"/>
        <v>0</v>
      </c>
      <c r="CF86" s="133">
        <f t="shared" si="58"/>
        <v>0</v>
      </c>
      <c r="CG86" s="174"/>
      <c r="CH86" s="100"/>
      <c r="CI86" s="100"/>
      <c r="CJ86" s="183"/>
      <c r="CK86" s="74" t="e">
        <f t="shared" si="59"/>
        <v>#DIV/0!</v>
      </c>
      <c r="CL86" s="73" t="e">
        <f t="shared" si="59"/>
        <v>#DIV/0!</v>
      </c>
      <c r="CM86" s="73" t="e">
        <f t="shared" si="59"/>
        <v>#DIV/0!</v>
      </c>
      <c r="CN86" s="140" t="e">
        <f t="shared" si="59"/>
        <v>#DIV/0!</v>
      </c>
      <c r="CO86" s="146">
        <f>SUM(BI86:BL86)</f>
        <v>0</v>
      </c>
      <c r="CP86" s="127">
        <f>SUM(BM86:BP86)</f>
        <v>0</v>
      </c>
      <c r="CQ86" s="127">
        <f>SUM(BU86:BX86)</f>
        <v>0</v>
      </c>
      <c r="CR86" s="119" t="e">
        <f>+CQ86/CO86</f>
        <v>#DIV/0!</v>
      </c>
    </row>
    <row r="87" spans="1:96" ht="44.25" customHeight="1" thickBot="1">
      <c r="A87" s="35"/>
      <c r="B87" s="10" t="str">
        <f>PONDERACION!H64</f>
        <v>1. Ejecutar el programa de control y seguimiento al tráfico ilegal de fauna silvestre de acuerdo con la estrategia nacional de control al tráfico ilegal de especies de diversidad biológica (CIFFIQ – Zona noroccidente).</v>
      </c>
      <c r="C87" s="207" t="str">
        <f>PONDERACION!I64</f>
        <v>Programa</v>
      </c>
      <c r="D87" s="207" t="str">
        <f>PONDERACION!J64</f>
        <v>Programa anual</v>
      </c>
      <c r="E87" s="216">
        <f>PONDERACION!K64</f>
        <v>1</v>
      </c>
      <c r="F87" s="216">
        <f>PONDERACION!L64</f>
        <v>1</v>
      </c>
      <c r="G87" s="216">
        <f>PONDERACION!M64</f>
        <v>1</v>
      </c>
      <c r="H87" s="216">
        <f>PONDERACION!N64</f>
        <v>1</v>
      </c>
      <c r="I87" s="216">
        <f>PONDERACION!O64</f>
        <v>4</v>
      </c>
      <c r="J87" s="209">
        <f>PONDERACION!P64</f>
        <v>0.11</v>
      </c>
      <c r="K87" s="209">
        <f>PONDERACION!Q64</f>
        <v>0.11</v>
      </c>
      <c r="L87" s="209">
        <f>PONDERACION!R64</f>
        <v>0.12</v>
      </c>
      <c r="M87" s="209">
        <f>PONDERACION!S64</f>
        <v>0.12</v>
      </c>
      <c r="N87" s="474">
        <v>173600000</v>
      </c>
      <c r="O87" s="459">
        <v>62600000</v>
      </c>
      <c r="P87" s="459">
        <v>80000000</v>
      </c>
      <c r="Q87" s="459">
        <v>83000000</v>
      </c>
      <c r="R87" s="459">
        <f>SUM(N87:Q87)</f>
        <v>399200000</v>
      </c>
      <c r="S87" s="36"/>
      <c r="T87" s="3"/>
      <c r="U87" s="3"/>
      <c r="V87" s="3"/>
      <c r="W87" s="3"/>
      <c r="X87" s="3"/>
      <c r="Y87" s="3"/>
      <c r="Z87" s="3"/>
      <c r="AA87" s="3"/>
      <c r="AB87" s="3"/>
      <c r="AC87" s="3"/>
      <c r="AD87" s="34"/>
      <c r="AE87" s="5"/>
      <c r="AF87" s="5"/>
      <c r="AG87" s="5"/>
      <c r="AH87" s="5"/>
      <c r="AI87" s="5"/>
      <c r="AJ87" s="5"/>
      <c r="AK87" s="5"/>
      <c r="AL87" s="5"/>
      <c r="AM87" s="5"/>
      <c r="AN87" s="5"/>
      <c r="AO87" s="5"/>
      <c r="AP87" s="82"/>
      <c r="AQ87" s="36"/>
      <c r="AR87" s="3"/>
      <c r="AS87" s="3"/>
      <c r="AT87" s="3"/>
      <c r="AU87" s="3"/>
      <c r="AV87" s="3"/>
      <c r="AW87" s="3"/>
      <c r="AX87" s="34"/>
      <c r="AY87" s="36"/>
      <c r="AZ87" s="199"/>
      <c r="BA87" s="192"/>
      <c r="BB87" s="4"/>
      <c r="BC87" s="4"/>
      <c r="BD87" s="4"/>
      <c r="BE87" s="4"/>
      <c r="BF87" s="4"/>
      <c r="BG87" s="4"/>
      <c r="BH87" s="141"/>
      <c r="BI87" s="164"/>
      <c r="BJ87" s="6"/>
      <c r="BK87" s="6"/>
      <c r="BL87" s="134"/>
      <c r="BM87" s="164"/>
      <c r="BN87" s="6"/>
      <c r="BO87" s="6"/>
      <c r="BP87" s="134"/>
      <c r="BQ87" s="8"/>
      <c r="BR87" s="4"/>
      <c r="BS87" s="4"/>
      <c r="BT87" s="141"/>
      <c r="BU87" s="164"/>
      <c r="BV87" s="6"/>
      <c r="BW87" s="6"/>
      <c r="BX87" s="134"/>
      <c r="BY87" s="8"/>
      <c r="BZ87" s="4"/>
      <c r="CA87" s="4"/>
      <c r="CB87" s="141"/>
      <c r="CC87" s="164"/>
      <c r="CD87" s="6"/>
      <c r="CE87" s="6"/>
      <c r="CF87" s="134"/>
      <c r="CG87" s="37"/>
      <c r="CH87" s="5"/>
      <c r="CI87" s="5"/>
      <c r="CJ87" s="82"/>
      <c r="CK87" s="8"/>
      <c r="CL87" s="4"/>
      <c r="CM87" s="4"/>
      <c r="CN87" s="141"/>
      <c r="CO87" s="147"/>
      <c r="CP87" s="128"/>
      <c r="CQ87" s="128"/>
      <c r="CR87" s="120"/>
    </row>
    <row r="88" spans="1:96" ht="44.25" customHeight="1" thickBot="1">
      <c r="A88" s="35"/>
      <c r="B88" s="10" t="str">
        <f>PONDERACION!H65</f>
        <v>2. Implementar medidas de control a especies exóticas, invasoras y en conflicto en el departamento del Quindío, definidas en el programa anual .</v>
      </c>
      <c r="C88" s="207" t="str">
        <f>PONDERACION!I65</f>
        <v>Programa</v>
      </c>
      <c r="D88" s="207" t="str">
        <f>PONDERACION!J65</f>
        <v>Programa anual</v>
      </c>
      <c r="E88" s="216">
        <f>PONDERACION!K65</f>
        <v>1</v>
      </c>
      <c r="F88" s="216">
        <f>PONDERACION!L65</f>
        <v>1</v>
      </c>
      <c r="G88" s="216">
        <f>PONDERACION!M65</f>
        <v>1</v>
      </c>
      <c r="H88" s="216">
        <f>PONDERACION!N65</f>
        <v>1</v>
      </c>
      <c r="I88" s="216">
        <f>PONDERACION!O65</f>
        <v>4</v>
      </c>
      <c r="J88" s="209">
        <f>PONDERACION!P65</f>
        <v>0.11</v>
      </c>
      <c r="K88" s="209">
        <f>PONDERACION!Q65</f>
        <v>0.11</v>
      </c>
      <c r="L88" s="209">
        <f>PONDERACION!R65</f>
        <v>0.12</v>
      </c>
      <c r="M88" s="209">
        <f>PONDERACION!S65</f>
        <v>0.12</v>
      </c>
      <c r="N88" s="454">
        <v>100000000</v>
      </c>
      <c r="O88" s="455">
        <v>55000000</v>
      </c>
      <c r="P88" s="455">
        <v>95000000</v>
      </c>
      <c r="Q88" s="455">
        <v>75000000</v>
      </c>
      <c r="R88" s="459">
        <f t="shared" ref="R88:R95" si="60">SUM(N88:Q88)</f>
        <v>325000000</v>
      </c>
      <c r="S88" s="36"/>
      <c r="T88" s="3"/>
      <c r="U88" s="3"/>
      <c r="V88" s="3"/>
      <c r="W88" s="3"/>
      <c r="X88" s="3"/>
      <c r="Y88" s="3"/>
      <c r="Z88" s="3"/>
      <c r="AA88" s="3"/>
      <c r="AB88" s="3"/>
      <c r="AC88" s="3"/>
      <c r="AD88" s="34"/>
      <c r="AE88" s="5"/>
      <c r="AF88" s="5"/>
      <c r="AG88" s="5"/>
      <c r="AH88" s="5"/>
      <c r="AI88" s="5"/>
      <c r="AJ88" s="5"/>
      <c r="AK88" s="5"/>
      <c r="AL88" s="5"/>
      <c r="AM88" s="5"/>
      <c r="AN88" s="5"/>
      <c r="AO88" s="5"/>
      <c r="AP88" s="82"/>
      <c r="AQ88" s="36"/>
      <c r="AR88" s="3"/>
      <c r="AS88" s="3"/>
      <c r="AT88" s="3"/>
      <c r="AU88" s="3"/>
      <c r="AV88" s="3"/>
      <c r="AW88" s="3"/>
      <c r="AX88" s="34"/>
      <c r="AY88" s="36"/>
      <c r="AZ88" s="199"/>
      <c r="BA88" s="192"/>
      <c r="BB88" s="4"/>
      <c r="BC88" s="4"/>
      <c r="BD88" s="4"/>
      <c r="BE88" s="4"/>
      <c r="BF88" s="4"/>
      <c r="BG88" s="4"/>
      <c r="BH88" s="141"/>
      <c r="BI88" s="164"/>
      <c r="BJ88" s="6"/>
      <c r="BK88" s="6"/>
      <c r="BL88" s="134"/>
      <c r="BM88" s="164"/>
      <c r="BN88" s="6"/>
      <c r="BO88" s="6"/>
      <c r="BP88" s="134"/>
      <c r="BQ88" s="8"/>
      <c r="BR88" s="4"/>
      <c r="BS88" s="4"/>
      <c r="BT88" s="141"/>
      <c r="BU88" s="164"/>
      <c r="BV88" s="6"/>
      <c r="BW88" s="6"/>
      <c r="BX88" s="134"/>
      <c r="BY88" s="8"/>
      <c r="BZ88" s="4"/>
      <c r="CA88" s="4"/>
      <c r="CB88" s="141"/>
      <c r="CC88" s="164"/>
      <c r="CD88" s="6"/>
      <c r="CE88" s="6"/>
      <c r="CF88" s="134"/>
      <c r="CG88" s="37"/>
      <c r="CH88" s="5"/>
      <c r="CI88" s="5"/>
      <c r="CJ88" s="82"/>
      <c r="CK88" s="8"/>
      <c r="CL88" s="4"/>
      <c r="CM88" s="4"/>
      <c r="CN88" s="141"/>
      <c r="CO88" s="147"/>
      <c r="CP88" s="128"/>
      <c r="CQ88" s="128"/>
      <c r="CR88" s="120"/>
    </row>
    <row r="89" spans="1:96" ht="44.25" customHeight="1" thickBot="1">
      <c r="A89" s="35"/>
      <c r="B89" s="10" t="str">
        <f>PONDERACION!H66</f>
        <v>3. Ejecutar acciones definidas en la Resolución N° 2064 de 2010 en el posdecomiso de fauna silvestre (CAV), definidas en el programa anual.</v>
      </c>
      <c r="C89" s="207" t="str">
        <f>PONDERACION!I66</f>
        <v>Porcentaje</v>
      </c>
      <c r="D89" s="207" t="str">
        <f>PONDERACION!J66</f>
        <v>% de ejecución programa Anual</v>
      </c>
      <c r="E89" s="209">
        <f>PONDERACION!K66</f>
        <v>0.25</v>
      </c>
      <c r="F89" s="209">
        <f>PONDERACION!L66</f>
        <v>0.25</v>
      </c>
      <c r="G89" s="209">
        <f>PONDERACION!M66</f>
        <v>0.25</v>
      </c>
      <c r="H89" s="209">
        <f>PONDERACION!N66</f>
        <v>0.25</v>
      </c>
      <c r="I89" s="209">
        <f>PONDERACION!O66</f>
        <v>1</v>
      </c>
      <c r="J89" s="209">
        <f>PONDERACION!P66</f>
        <v>0.11</v>
      </c>
      <c r="K89" s="209">
        <f>PONDERACION!Q66</f>
        <v>0.11</v>
      </c>
      <c r="L89" s="209">
        <f>PONDERACION!R66</f>
        <v>0.12</v>
      </c>
      <c r="M89" s="209">
        <f>PONDERACION!S66</f>
        <v>0.12</v>
      </c>
      <c r="N89" s="454">
        <v>100000000</v>
      </c>
      <c r="O89" s="455">
        <v>60000000</v>
      </c>
      <c r="P89" s="455">
        <v>83500000</v>
      </c>
      <c r="Q89" s="455">
        <v>79000000</v>
      </c>
      <c r="R89" s="459">
        <f t="shared" si="60"/>
        <v>322500000</v>
      </c>
      <c r="S89" s="36"/>
      <c r="T89" s="3"/>
      <c r="U89" s="3"/>
      <c r="V89" s="3"/>
      <c r="W89" s="3"/>
      <c r="X89" s="3"/>
      <c r="Y89" s="3"/>
      <c r="Z89" s="3"/>
      <c r="AA89" s="3"/>
      <c r="AB89" s="3"/>
      <c r="AC89" s="3"/>
      <c r="AD89" s="34"/>
      <c r="AE89" s="5"/>
      <c r="AF89" s="5"/>
      <c r="AG89" s="5"/>
      <c r="AH89" s="5"/>
      <c r="AI89" s="5"/>
      <c r="AJ89" s="5"/>
      <c r="AK89" s="5"/>
      <c r="AL89" s="5"/>
      <c r="AM89" s="5"/>
      <c r="AN89" s="5"/>
      <c r="AO89" s="5"/>
      <c r="AP89" s="82"/>
      <c r="AQ89" s="36"/>
      <c r="AR89" s="3"/>
      <c r="AS89" s="3"/>
      <c r="AT89" s="3"/>
      <c r="AU89" s="3"/>
      <c r="AV89" s="3"/>
      <c r="AW89" s="3"/>
      <c r="AX89" s="34"/>
      <c r="AY89" s="36"/>
      <c r="AZ89" s="199"/>
      <c r="BA89" s="192"/>
      <c r="BB89" s="4"/>
      <c r="BC89" s="4"/>
      <c r="BD89" s="4"/>
      <c r="BE89" s="4"/>
      <c r="BF89" s="4"/>
      <c r="BG89" s="4"/>
      <c r="BH89" s="141"/>
      <c r="BI89" s="164"/>
      <c r="BJ89" s="6"/>
      <c r="BK89" s="6"/>
      <c r="BL89" s="134"/>
      <c r="BM89" s="164"/>
      <c r="BN89" s="6"/>
      <c r="BO89" s="6"/>
      <c r="BP89" s="134"/>
      <c r="BQ89" s="8"/>
      <c r="BR89" s="4"/>
      <c r="BS89" s="4"/>
      <c r="BT89" s="141"/>
      <c r="BU89" s="164"/>
      <c r="BV89" s="6"/>
      <c r="BW89" s="6"/>
      <c r="BX89" s="134"/>
      <c r="BY89" s="8"/>
      <c r="BZ89" s="4"/>
      <c r="CA89" s="4"/>
      <c r="CB89" s="141"/>
      <c r="CC89" s="164"/>
      <c r="CD89" s="6"/>
      <c r="CE89" s="6"/>
      <c r="CF89" s="134"/>
      <c r="CG89" s="37"/>
      <c r="CH89" s="5"/>
      <c r="CI89" s="5"/>
      <c r="CJ89" s="82"/>
      <c r="CK89" s="8"/>
      <c r="CL89" s="4"/>
      <c r="CM89" s="4"/>
      <c r="CN89" s="141"/>
      <c r="CO89" s="147"/>
      <c r="CP89" s="128"/>
      <c r="CQ89" s="128"/>
      <c r="CR89" s="120"/>
    </row>
    <row r="90" spans="1:96" ht="44.25" customHeight="1" thickBot="1">
      <c r="A90" s="35"/>
      <c r="B90" s="10" t="str">
        <f>PONDERACION!H67</f>
        <v>4. Regular y controlar los permisos de investigación científica en diversidad biológica, licencias ambientales de zoocría, permisos para diferentes tipos de caza de fauna silvestre e implementar tasa compensatoria por caza de fauna silvestre.</v>
      </c>
      <c r="C90" s="207" t="str">
        <f>PONDERACION!I67</f>
        <v>Porcentaje</v>
      </c>
      <c r="D90" s="207" t="str">
        <f>PONDERACION!J67</f>
        <v>% de cumplimiento de solicitaudes radicadas</v>
      </c>
      <c r="E90" s="209">
        <f>PONDERACION!K67</f>
        <v>0.25</v>
      </c>
      <c r="F90" s="209">
        <f>PONDERACION!L67</f>
        <v>0.25</v>
      </c>
      <c r="G90" s="209">
        <f>PONDERACION!M67</f>
        <v>0.25</v>
      </c>
      <c r="H90" s="209">
        <f>PONDERACION!N67</f>
        <v>0.25</v>
      </c>
      <c r="I90" s="209">
        <f>PONDERACION!O67</f>
        <v>1</v>
      </c>
      <c r="J90" s="209">
        <f>PONDERACION!P67</f>
        <v>0.11</v>
      </c>
      <c r="K90" s="209">
        <f>PONDERACION!Q67</f>
        <v>0.11</v>
      </c>
      <c r="L90" s="209">
        <f>PONDERACION!R67</f>
        <v>0.12</v>
      </c>
      <c r="M90" s="209">
        <f>PONDERACION!S67</f>
        <v>0.12</v>
      </c>
      <c r="N90" s="454">
        <v>34800000</v>
      </c>
      <c r="O90" s="455">
        <v>55000000</v>
      </c>
      <c r="P90" s="455">
        <v>60000000</v>
      </c>
      <c r="Q90" s="455">
        <v>60000000</v>
      </c>
      <c r="R90" s="459">
        <f t="shared" si="60"/>
        <v>209800000</v>
      </c>
      <c r="S90" s="36"/>
      <c r="T90" s="3"/>
      <c r="U90" s="3"/>
      <c r="V90" s="3"/>
      <c r="W90" s="3"/>
      <c r="X90" s="3"/>
      <c r="Y90" s="3"/>
      <c r="Z90" s="3"/>
      <c r="AA90" s="3"/>
      <c r="AB90" s="3"/>
      <c r="AC90" s="3"/>
      <c r="AD90" s="34"/>
      <c r="AE90" s="5"/>
      <c r="AF90" s="5"/>
      <c r="AG90" s="5"/>
      <c r="AH90" s="5"/>
      <c r="AI90" s="5"/>
      <c r="AJ90" s="5"/>
      <c r="AK90" s="5"/>
      <c r="AL90" s="5"/>
      <c r="AM90" s="5"/>
      <c r="AN90" s="5"/>
      <c r="AO90" s="5"/>
      <c r="AP90" s="82"/>
      <c r="AQ90" s="36"/>
      <c r="AR90" s="3"/>
      <c r="AS90" s="3"/>
      <c r="AT90" s="3"/>
      <c r="AU90" s="3"/>
      <c r="AV90" s="3"/>
      <c r="AW90" s="3"/>
      <c r="AX90" s="34"/>
      <c r="AY90" s="36"/>
      <c r="AZ90" s="199"/>
      <c r="BA90" s="192"/>
      <c r="BB90" s="4"/>
      <c r="BC90" s="4"/>
      <c r="BD90" s="4"/>
      <c r="BE90" s="4"/>
      <c r="BF90" s="4"/>
      <c r="BG90" s="4"/>
      <c r="BH90" s="141"/>
      <c r="BI90" s="164"/>
      <c r="BJ90" s="6"/>
      <c r="BK90" s="6"/>
      <c r="BL90" s="134"/>
      <c r="BM90" s="164"/>
      <c r="BN90" s="6"/>
      <c r="BO90" s="6"/>
      <c r="BP90" s="134"/>
      <c r="BQ90" s="8"/>
      <c r="BR90" s="4"/>
      <c r="BS90" s="4"/>
      <c r="BT90" s="141"/>
      <c r="BU90" s="164"/>
      <c r="BV90" s="6"/>
      <c r="BW90" s="6"/>
      <c r="BX90" s="134"/>
      <c r="BY90" s="8"/>
      <c r="BZ90" s="4"/>
      <c r="CA90" s="4"/>
      <c r="CB90" s="141"/>
      <c r="CC90" s="164"/>
      <c r="CD90" s="6"/>
      <c r="CE90" s="6"/>
      <c r="CF90" s="134"/>
      <c r="CG90" s="37"/>
      <c r="CH90" s="5"/>
      <c r="CI90" s="5"/>
      <c r="CJ90" s="82"/>
      <c r="CK90" s="8"/>
      <c r="CL90" s="4"/>
      <c r="CM90" s="4"/>
      <c r="CN90" s="141"/>
      <c r="CO90" s="147"/>
      <c r="CP90" s="128"/>
      <c r="CQ90" s="128"/>
      <c r="CR90" s="120"/>
    </row>
    <row r="91" spans="1:96" ht="44.25" customHeight="1" thickBot="1">
      <c r="A91" s="35"/>
      <c r="B91" s="10" t="str">
        <f>PONDERACION!H68</f>
        <v>5. Regular el uso y aprovechamiento de los productos forestales, maderables y no maderables en el departamento del Quindío.</v>
      </c>
      <c r="C91" s="207" t="str">
        <f>PONDERACION!I68</f>
        <v>Porcentaje</v>
      </c>
      <c r="D91" s="207" t="str">
        <f>PONDERACION!J68</f>
        <v>% de cumplimiento de trámites radicados</v>
      </c>
      <c r="E91" s="209">
        <f>PONDERACION!K68</f>
        <v>0.25</v>
      </c>
      <c r="F91" s="209">
        <f>PONDERACION!L68</f>
        <v>0.25</v>
      </c>
      <c r="G91" s="209">
        <f>PONDERACION!M68</f>
        <v>0.25</v>
      </c>
      <c r="H91" s="209">
        <f>PONDERACION!N68</f>
        <v>0.25</v>
      </c>
      <c r="I91" s="209">
        <f>PONDERACION!O68</f>
        <v>1</v>
      </c>
      <c r="J91" s="209">
        <f>PONDERACION!P68</f>
        <v>0.11</v>
      </c>
      <c r="K91" s="209">
        <f>PONDERACION!Q68</f>
        <v>0.11</v>
      </c>
      <c r="L91" s="209">
        <f>PONDERACION!R68</f>
        <v>0.13</v>
      </c>
      <c r="M91" s="209">
        <f>PONDERACION!S68</f>
        <v>0.13</v>
      </c>
      <c r="N91" s="454">
        <v>160000000</v>
      </c>
      <c r="O91" s="455">
        <v>99800000</v>
      </c>
      <c r="P91" s="455">
        <v>96000000</v>
      </c>
      <c r="Q91" s="455">
        <v>87000000</v>
      </c>
      <c r="R91" s="459">
        <f t="shared" si="60"/>
        <v>442800000</v>
      </c>
      <c r="S91" s="36"/>
      <c r="T91" s="3"/>
      <c r="U91" s="3"/>
      <c r="V91" s="3"/>
      <c r="W91" s="3"/>
      <c r="X91" s="3"/>
      <c r="Y91" s="3"/>
      <c r="Z91" s="3"/>
      <c r="AA91" s="3"/>
      <c r="AB91" s="3"/>
      <c r="AC91" s="3"/>
      <c r="AD91" s="34"/>
      <c r="AE91" s="5"/>
      <c r="AF91" s="5"/>
      <c r="AG91" s="5"/>
      <c r="AH91" s="5"/>
      <c r="AI91" s="5"/>
      <c r="AJ91" s="5"/>
      <c r="AK91" s="5"/>
      <c r="AL91" s="5"/>
      <c r="AM91" s="5"/>
      <c r="AN91" s="5"/>
      <c r="AO91" s="5"/>
      <c r="AP91" s="82"/>
      <c r="AQ91" s="36"/>
      <c r="AR91" s="3"/>
      <c r="AS91" s="3"/>
      <c r="AT91" s="3"/>
      <c r="AU91" s="3"/>
      <c r="AV91" s="3"/>
      <c r="AW91" s="3"/>
      <c r="AX91" s="34"/>
      <c r="AY91" s="36"/>
      <c r="AZ91" s="199"/>
      <c r="BA91" s="192"/>
      <c r="BB91" s="4"/>
      <c r="BC91" s="4"/>
      <c r="BD91" s="4"/>
      <c r="BE91" s="4"/>
      <c r="BF91" s="4"/>
      <c r="BG91" s="4"/>
      <c r="BH91" s="141"/>
      <c r="BI91" s="164"/>
      <c r="BJ91" s="6"/>
      <c r="BK91" s="6"/>
      <c r="BL91" s="134"/>
      <c r="BM91" s="164"/>
      <c r="BN91" s="6"/>
      <c r="BO91" s="6"/>
      <c r="BP91" s="134"/>
      <c r="BQ91" s="8"/>
      <c r="BR91" s="4"/>
      <c r="BS91" s="4"/>
      <c r="BT91" s="141"/>
      <c r="BU91" s="164"/>
      <c r="BV91" s="6"/>
      <c r="BW91" s="6"/>
      <c r="BX91" s="134"/>
      <c r="BY91" s="8"/>
      <c r="BZ91" s="4"/>
      <c r="CA91" s="4"/>
      <c r="CB91" s="141"/>
      <c r="CC91" s="164"/>
      <c r="CD91" s="6"/>
      <c r="CE91" s="6"/>
      <c r="CF91" s="134"/>
      <c r="CG91" s="37"/>
      <c r="CH91" s="5"/>
      <c r="CI91" s="5"/>
      <c r="CJ91" s="82"/>
      <c r="CK91" s="8"/>
      <c r="CL91" s="4"/>
      <c r="CM91" s="4"/>
      <c r="CN91" s="141"/>
      <c r="CO91" s="147"/>
      <c r="CP91" s="128"/>
      <c r="CQ91" s="128"/>
      <c r="CR91" s="120"/>
    </row>
    <row r="92" spans="1:96" ht="44.25" customHeight="1" thickBot="1">
      <c r="A92" s="35"/>
      <c r="B92" s="453" t="str">
        <f>PONDERACION!H69</f>
        <v>6. Elaborar y ejecutar el programa de control, seguimiento y vigilancia al uso, aprovechamiento, movilización y comercialización de los productos forestales maderables y no maderables, así como los de flora silvestre en el departamento del Quindío, definidas en el programa anual.</v>
      </c>
      <c r="C92" s="207" t="str">
        <f>PONDERACION!I69</f>
        <v>Porcentaje</v>
      </c>
      <c r="D92" s="207" t="str">
        <f>PONDERACION!J69</f>
        <v xml:space="preserve">% de cumplimiento al programa anual </v>
      </c>
      <c r="E92" s="209">
        <f>PONDERACION!K69</f>
        <v>0.25</v>
      </c>
      <c r="F92" s="209">
        <f>PONDERACION!L69</f>
        <v>0.25</v>
      </c>
      <c r="G92" s="209">
        <f>PONDERACION!M69</f>
        <v>0.25</v>
      </c>
      <c r="H92" s="209">
        <f>PONDERACION!N69</f>
        <v>0.25</v>
      </c>
      <c r="I92" s="209">
        <f>PONDERACION!O69</f>
        <v>1</v>
      </c>
      <c r="J92" s="209">
        <f>PONDERACION!P69</f>
        <v>0.11</v>
      </c>
      <c r="K92" s="209">
        <f>PONDERACION!Q69</f>
        <v>0.11</v>
      </c>
      <c r="L92" s="209">
        <f>PONDERACION!R69</f>
        <v>0.13</v>
      </c>
      <c r="M92" s="209">
        <f>PONDERACION!S69</f>
        <v>0.13</v>
      </c>
      <c r="N92" s="454">
        <v>200000000</v>
      </c>
      <c r="O92" s="455">
        <v>99797901</v>
      </c>
      <c r="P92" s="455">
        <v>74886400</v>
      </c>
      <c r="Q92" s="455">
        <v>82974000</v>
      </c>
      <c r="R92" s="459">
        <f t="shared" si="60"/>
        <v>457658301</v>
      </c>
      <c r="S92" s="36"/>
      <c r="T92" s="3"/>
      <c r="U92" s="3"/>
      <c r="V92" s="3"/>
      <c r="W92" s="3"/>
      <c r="X92" s="3"/>
      <c r="Y92" s="3"/>
      <c r="Z92" s="3"/>
      <c r="AA92" s="3"/>
      <c r="AB92" s="3"/>
      <c r="AC92" s="3"/>
      <c r="AD92" s="34"/>
      <c r="AE92" s="5"/>
      <c r="AF92" s="5"/>
      <c r="AG92" s="5"/>
      <c r="AH92" s="5"/>
      <c r="AI92" s="5"/>
      <c r="AJ92" s="5"/>
      <c r="AK92" s="5"/>
      <c r="AL92" s="5"/>
      <c r="AM92" s="5"/>
      <c r="AN92" s="5"/>
      <c r="AO92" s="5"/>
      <c r="AP92" s="82"/>
      <c r="AQ92" s="36"/>
      <c r="AR92" s="3"/>
      <c r="AS92" s="3"/>
      <c r="AT92" s="3"/>
      <c r="AU92" s="3"/>
      <c r="AV92" s="3"/>
      <c r="AW92" s="3"/>
      <c r="AX92" s="34"/>
      <c r="AY92" s="36"/>
      <c r="AZ92" s="199"/>
      <c r="BA92" s="192"/>
      <c r="BB92" s="4"/>
      <c r="BC92" s="4"/>
      <c r="BD92" s="4"/>
      <c r="BE92" s="4"/>
      <c r="BF92" s="4"/>
      <c r="BG92" s="4"/>
      <c r="BH92" s="141"/>
      <c r="BI92" s="164"/>
      <c r="BJ92" s="6"/>
      <c r="BK92" s="6"/>
      <c r="BL92" s="134"/>
      <c r="BM92" s="164"/>
      <c r="BN92" s="6"/>
      <c r="BO92" s="6"/>
      <c r="BP92" s="134"/>
      <c r="BQ92" s="8"/>
      <c r="BR92" s="4"/>
      <c r="BS92" s="4"/>
      <c r="BT92" s="141"/>
      <c r="BU92" s="164"/>
      <c r="BV92" s="6"/>
      <c r="BW92" s="6"/>
      <c r="BX92" s="134"/>
      <c r="BY92" s="8"/>
      <c r="BZ92" s="4"/>
      <c r="CA92" s="4"/>
      <c r="CB92" s="141"/>
      <c r="CC92" s="164"/>
      <c r="CD92" s="6"/>
      <c r="CE92" s="6"/>
      <c r="CF92" s="134"/>
      <c r="CG92" s="37"/>
      <c r="CH92" s="5"/>
      <c r="CI92" s="5"/>
      <c r="CJ92" s="82"/>
      <c r="CK92" s="8"/>
      <c r="CL92" s="4"/>
      <c r="CM92" s="4"/>
      <c r="CN92" s="141"/>
      <c r="CO92" s="147"/>
      <c r="CP92" s="128"/>
      <c r="CQ92" s="128"/>
      <c r="CR92" s="120"/>
    </row>
    <row r="93" spans="1:96" ht="44.25" customHeight="1" thickBot="1">
      <c r="A93" s="35"/>
      <c r="B93" s="10" t="str">
        <f>PONDERACION!H70</f>
        <v>7. Conocer el recurso natural bambú-guadua y sus servicios ecosistémicos en el departamento del Quindío.</v>
      </c>
      <c r="C93" s="207" t="str">
        <f>PONDERACION!I70</f>
        <v>Porcentaje</v>
      </c>
      <c r="D93" s="207" t="str">
        <f>PONDERACION!J70</f>
        <v>% Territorio evaluado</v>
      </c>
      <c r="E93" s="209">
        <f>PONDERACION!K70</f>
        <v>0.3</v>
      </c>
      <c r="F93" s="209">
        <f>PONDERACION!L70</f>
        <v>0.7</v>
      </c>
      <c r="G93" s="209">
        <f>PONDERACION!M70</f>
        <v>0</v>
      </c>
      <c r="H93" s="209">
        <f>PONDERACION!N70</f>
        <v>0</v>
      </c>
      <c r="I93" s="209">
        <f>PONDERACION!O70</f>
        <v>1</v>
      </c>
      <c r="J93" s="209">
        <f>PONDERACION!P70</f>
        <v>0.11</v>
      </c>
      <c r="K93" s="209">
        <f>PONDERACION!Q70</f>
        <v>0.11</v>
      </c>
      <c r="L93" s="209">
        <f>PONDERACION!R70</f>
        <v>0</v>
      </c>
      <c r="M93" s="209">
        <f>PONDERACION!S70</f>
        <v>0</v>
      </c>
      <c r="N93" s="454">
        <v>30000000</v>
      </c>
      <c r="O93" s="455">
        <v>29180000</v>
      </c>
      <c r="P93" s="456">
        <v>0</v>
      </c>
      <c r="Q93" s="456">
        <v>0</v>
      </c>
      <c r="R93" s="459">
        <f t="shared" si="60"/>
        <v>59180000</v>
      </c>
      <c r="S93" s="36"/>
      <c r="T93" s="3"/>
      <c r="U93" s="3"/>
      <c r="V93" s="3"/>
      <c r="W93" s="3"/>
      <c r="X93" s="3"/>
      <c r="Y93" s="3"/>
      <c r="Z93" s="3"/>
      <c r="AA93" s="3"/>
      <c r="AB93" s="3"/>
      <c r="AC93" s="3"/>
      <c r="AD93" s="34"/>
      <c r="AE93" s="5"/>
      <c r="AF93" s="5"/>
      <c r="AG93" s="5"/>
      <c r="AH93" s="5"/>
      <c r="AI93" s="5"/>
      <c r="AJ93" s="5"/>
      <c r="AK93" s="5"/>
      <c r="AL93" s="5"/>
      <c r="AM93" s="5"/>
      <c r="AN93" s="5"/>
      <c r="AO93" s="5"/>
      <c r="AP93" s="82"/>
      <c r="AQ93" s="36"/>
      <c r="AR93" s="3"/>
      <c r="AS93" s="3"/>
      <c r="AT93" s="3"/>
      <c r="AU93" s="3"/>
      <c r="AV93" s="3"/>
      <c r="AW93" s="3"/>
      <c r="AX93" s="34"/>
      <c r="AY93" s="36"/>
      <c r="AZ93" s="199"/>
      <c r="BA93" s="192"/>
      <c r="BB93" s="4"/>
      <c r="BC93" s="4"/>
      <c r="BD93" s="4"/>
      <c r="BE93" s="4"/>
      <c r="BF93" s="4"/>
      <c r="BG93" s="4"/>
      <c r="BH93" s="141"/>
      <c r="BI93" s="164"/>
      <c r="BJ93" s="6"/>
      <c r="BK93" s="6"/>
      <c r="BL93" s="134"/>
      <c r="BM93" s="164"/>
      <c r="BN93" s="6"/>
      <c r="BO93" s="6"/>
      <c r="BP93" s="134"/>
      <c r="BQ93" s="8"/>
      <c r="BR93" s="4"/>
      <c r="BS93" s="4"/>
      <c r="BT93" s="141"/>
      <c r="BU93" s="164"/>
      <c r="BV93" s="6"/>
      <c r="BW93" s="6"/>
      <c r="BX93" s="134"/>
      <c r="BY93" s="8"/>
      <c r="BZ93" s="4"/>
      <c r="CA93" s="4"/>
      <c r="CB93" s="141"/>
      <c r="CC93" s="164"/>
      <c r="CD93" s="6"/>
      <c r="CE93" s="6"/>
      <c r="CF93" s="134"/>
      <c r="CG93" s="37"/>
      <c r="CH93" s="5"/>
      <c r="CI93" s="5"/>
      <c r="CJ93" s="82"/>
      <c r="CK93" s="8"/>
      <c r="CL93" s="4"/>
      <c r="CM93" s="4"/>
      <c r="CN93" s="141"/>
      <c r="CO93" s="147"/>
      <c r="CP93" s="128"/>
      <c r="CQ93" s="128"/>
      <c r="CR93" s="120"/>
    </row>
    <row r="94" spans="1:96" ht="44.25" customHeight="1" thickBot="1">
      <c r="A94" s="35"/>
      <c r="B94" s="10" t="str">
        <f>PONDERACION!H71</f>
        <v>8. Fomentar el recurso natural bambú-guadua en el departamento del Quindío, según plan operativo anual.</v>
      </c>
      <c r="C94" s="207" t="str">
        <f>PONDERACION!I71</f>
        <v>Plan</v>
      </c>
      <c r="D94" s="207" t="str">
        <f>PONDERACION!J71</f>
        <v>Plan Operativo ejecutado</v>
      </c>
      <c r="E94" s="216">
        <f>PONDERACION!K71</f>
        <v>1</v>
      </c>
      <c r="F94" s="216">
        <f>PONDERACION!L71</f>
        <v>1</v>
      </c>
      <c r="G94" s="216">
        <f>PONDERACION!M71</f>
        <v>1</v>
      </c>
      <c r="H94" s="216">
        <f>PONDERACION!N71</f>
        <v>1</v>
      </c>
      <c r="I94" s="216">
        <f>PONDERACION!O71</f>
        <v>4</v>
      </c>
      <c r="J94" s="209">
        <f>PONDERACION!P71</f>
        <v>0.11</v>
      </c>
      <c r="K94" s="209">
        <f>PONDERACION!Q71</f>
        <v>0.11</v>
      </c>
      <c r="L94" s="209">
        <f>PONDERACION!R71</f>
        <v>0.13</v>
      </c>
      <c r="M94" s="209">
        <f>PONDERACION!S71</f>
        <v>0.13</v>
      </c>
      <c r="N94" s="454">
        <v>62000000</v>
      </c>
      <c r="O94" s="455">
        <v>68810000</v>
      </c>
      <c r="P94" s="455">
        <v>68191000</v>
      </c>
      <c r="Q94" s="455">
        <v>89310000</v>
      </c>
      <c r="R94" s="459">
        <f t="shared" si="60"/>
        <v>288311000</v>
      </c>
      <c r="S94" s="36"/>
      <c r="T94" s="3"/>
      <c r="U94" s="3"/>
      <c r="V94" s="3"/>
      <c r="W94" s="3"/>
      <c r="X94" s="3"/>
      <c r="Y94" s="3"/>
      <c r="Z94" s="3"/>
      <c r="AA94" s="3"/>
      <c r="AB94" s="3"/>
      <c r="AC94" s="3"/>
      <c r="AD94" s="34"/>
      <c r="AE94" s="5"/>
      <c r="AF94" s="5"/>
      <c r="AG94" s="5"/>
      <c r="AH94" s="5"/>
      <c r="AI94" s="5"/>
      <c r="AJ94" s="5"/>
      <c r="AK94" s="5"/>
      <c r="AL94" s="5"/>
      <c r="AM94" s="5"/>
      <c r="AN94" s="5"/>
      <c r="AO94" s="5"/>
      <c r="AP94" s="82"/>
      <c r="AQ94" s="36"/>
      <c r="AR94" s="3"/>
      <c r="AS94" s="3"/>
      <c r="AT94" s="3"/>
      <c r="AU94" s="3"/>
      <c r="AV94" s="3"/>
      <c r="AW94" s="3"/>
      <c r="AX94" s="34"/>
      <c r="AY94" s="36"/>
      <c r="AZ94" s="199"/>
      <c r="BA94" s="192"/>
      <c r="BB94" s="4"/>
      <c r="BC94" s="4"/>
      <c r="BD94" s="4"/>
      <c r="BE94" s="4"/>
      <c r="BF94" s="4"/>
      <c r="BG94" s="4"/>
      <c r="BH94" s="141"/>
      <c r="BI94" s="164"/>
      <c r="BJ94" s="6"/>
      <c r="BK94" s="6"/>
      <c r="BL94" s="134"/>
      <c r="BM94" s="164"/>
      <c r="BN94" s="6"/>
      <c r="BO94" s="6"/>
      <c r="BP94" s="134"/>
      <c r="BQ94" s="8"/>
      <c r="BR94" s="4"/>
      <c r="BS94" s="4"/>
      <c r="BT94" s="141"/>
      <c r="BU94" s="164"/>
      <c r="BV94" s="6"/>
      <c r="BW94" s="6"/>
      <c r="BX94" s="134"/>
      <c r="BY94" s="8"/>
      <c r="BZ94" s="4"/>
      <c r="CA94" s="4"/>
      <c r="CB94" s="141"/>
      <c r="CC94" s="164"/>
      <c r="CD94" s="6"/>
      <c r="CE94" s="6"/>
      <c r="CF94" s="134"/>
      <c r="CG94" s="37"/>
      <c r="CH94" s="5"/>
      <c r="CI94" s="5"/>
      <c r="CJ94" s="82"/>
      <c r="CK94" s="8"/>
      <c r="CL94" s="4"/>
      <c r="CM94" s="4"/>
      <c r="CN94" s="141"/>
      <c r="CO94" s="147"/>
      <c r="CP94" s="128"/>
      <c r="CQ94" s="128"/>
      <c r="CR94" s="120"/>
    </row>
    <row r="95" spans="1:96" ht="44.25" customHeight="1" thickBot="1">
      <c r="A95" s="35"/>
      <c r="B95" s="10" t="str">
        <f>PONDERACION!H72</f>
        <v>9. Desarrollar acciones técnicas operativas en el Centro Nacional para el Estudio del Bambú-Guadua, según plan operativo anual.</v>
      </c>
      <c r="C95" s="207" t="str">
        <f>PONDERACION!I72</f>
        <v>Plan</v>
      </c>
      <c r="D95" s="207" t="str">
        <f>PONDERACION!J72</f>
        <v>Plan Operativo ejecutado</v>
      </c>
      <c r="E95" s="216">
        <f>PONDERACION!K72</f>
        <v>1</v>
      </c>
      <c r="F95" s="216">
        <f>PONDERACION!L72</f>
        <v>1</v>
      </c>
      <c r="G95" s="216">
        <f>PONDERACION!M72</f>
        <v>1</v>
      </c>
      <c r="H95" s="216">
        <f>PONDERACION!N72</f>
        <v>1</v>
      </c>
      <c r="I95" s="216">
        <f>PONDERACION!O72</f>
        <v>4</v>
      </c>
      <c r="J95" s="209">
        <f>PONDERACION!P72</f>
        <v>0.12</v>
      </c>
      <c r="K95" s="209">
        <f>PONDERACION!Q72</f>
        <v>0.12</v>
      </c>
      <c r="L95" s="209">
        <f>PONDERACION!R72</f>
        <v>0.13</v>
      </c>
      <c r="M95" s="209">
        <f>PONDERACION!S72</f>
        <v>0.13</v>
      </c>
      <c r="N95" s="454">
        <v>64000000</v>
      </c>
      <c r="O95" s="455">
        <v>61990000</v>
      </c>
      <c r="P95" s="455">
        <v>77039000</v>
      </c>
      <c r="Q95" s="455">
        <v>60742000</v>
      </c>
      <c r="R95" s="459">
        <f t="shared" si="60"/>
        <v>263771000</v>
      </c>
      <c r="S95" s="36"/>
      <c r="T95" s="3"/>
      <c r="U95" s="3"/>
      <c r="V95" s="3"/>
      <c r="W95" s="3"/>
      <c r="X95" s="3"/>
      <c r="Y95" s="3"/>
      <c r="Z95" s="3"/>
      <c r="AA95" s="3"/>
      <c r="AB95" s="3"/>
      <c r="AC95" s="3"/>
      <c r="AD95" s="34"/>
      <c r="AE95" s="5"/>
      <c r="AF95" s="5"/>
      <c r="AG95" s="5"/>
      <c r="AH95" s="5"/>
      <c r="AI95" s="5"/>
      <c r="AJ95" s="5"/>
      <c r="AK95" s="5"/>
      <c r="AL95" s="5"/>
      <c r="AM95" s="5"/>
      <c r="AN95" s="5"/>
      <c r="AO95" s="5"/>
      <c r="AP95" s="82"/>
      <c r="AQ95" s="36"/>
      <c r="AR95" s="3"/>
      <c r="AS95" s="3"/>
      <c r="AT95" s="3"/>
      <c r="AU95" s="3"/>
      <c r="AV95" s="3"/>
      <c r="AW95" s="3"/>
      <c r="AX95" s="34"/>
      <c r="AY95" s="36"/>
      <c r="AZ95" s="199"/>
      <c r="BA95" s="192"/>
      <c r="BB95" s="4"/>
      <c r="BC95" s="4"/>
      <c r="BD95" s="4"/>
      <c r="BE95" s="4"/>
      <c r="BF95" s="4"/>
      <c r="BG95" s="4"/>
      <c r="BH95" s="141"/>
      <c r="BI95" s="164"/>
      <c r="BJ95" s="6"/>
      <c r="BK95" s="6"/>
      <c r="BL95" s="134"/>
      <c r="BM95" s="164"/>
      <c r="BN95" s="6"/>
      <c r="BO95" s="6"/>
      <c r="BP95" s="134"/>
      <c r="BQ95" s="8"/>
      <c r="BR95" s="4"/>
      <c r="BS95" s="4"/>
      <c r="BT95" s="141"/>
      <c r="BU95" s="164"/>
      <c r="BV95" s="6"/>
      <c r="BW95" s="6"/>
      <c r="BX95" s="134"/>
      <c r="BY95" s="8"/>
      <c r="BZ95" s="4"/>
      <c r="CA95" s="4"/>
      <c r="CB95" s="141"/>
      <c r="CC95" s="164"/>
      <c r="CD95" s="6"/>
      <c r="CE95" s="6"/>
      <c r="CF95" s="134"/>
      <c r="CG95" s="37"/>
      <c r="CH95" s="5"/>
      <c r="CI95" s="5"/>
      <c r="CJ95" s="82"/>
      <c r="CK95" s="8"/>
      <c r="CL95" s="4"/>
      <c r="CM95" s="4"/>
      <c r="CN95" s="141"/>
      <c r="CO95" s="147"/>
      <c r="CP95" s="128"/>
      <c r="CQ95" s="128"/>
      <c r="CR95" s="120"/>
    </row>
    <row r="96" spans="1:96" ht="46.5" customHeight="1" thickBot="1">
      <c r="A96" s="49"/>
      <c r="B96" s="227" t="str">
        <f>PROGR_PROYEC_PONDE!C16</f>
        <v>PROGRAMA 3. GESTIÓN INTEGRAL DEL RECURSO HÍDRICO DEL DEPARTAMENTO DEL QUINDÍO.</v>
      </c>
      <c r="C96" s="232"/>
      <c r="D96" s="51"/>
      <c r="E96" s="51"/>
      <c r="F96" s="51"/>
      <c r="G96" s="51"/>
      <c r="H96" s="51"/>
      <c r="I96" s="52"/>
      <c r="J96" s="257">
        <f>PROGR_PROYEC_PONDE!D16</f>
        <v>0.2</v>
      </c>
      <c r="K96" s="257">
        <f>J96</f>
        <v>0.2</v>
      </c>
      <c r="L96" s="257">
        <f>J96</f>
        <v>0.2</v>
      </c>
      <c r="M96" s="257">
        <f>J96</f>
        <v>0.2</v>
      </c>
      <c r="N96" s="257"/>
      <c r="O96" s="257"/>
      <c r="P96" s="257"/>
      <c r="Q96" s="257"/>
      <c r="R96" s="257"/>
      <c r="S96" s="50"/>
      <c r="T96" s="51"/>
      <c r="U96" s="51">
        <f>SUM(S96:T96)</f>
        <v>0</v>
      </c>
      <c r="V96" s="51"/>
      <c r="W96" s="51"/>
      <c r="X96" s="51">
        <f>SUM(V96:W96)</f>
        <v>0</v>
      </c>
      <c r="Y96" s="51"/>
      <c r="Z96" s="51"/>
      <c r="AA96" s="51">
        <f>SUM(Y96:Z96)</f>
        <v>0</v>
      </c>
      <c r="AB96" s="51"/>
      <c r="AC96" s="51"/>
      <c r="AD96" s="113">
        <f>SUM(AB96:AC96)</f>
        <v>0</v>
      </c>
      <c r="AE96" s="53">
        <f>+(AE97*$J$9)+(AE103*$J$15)</f>
        <v>0</v>
      </c>
      <c r="AF96" s="53">
        <f>+(AF97*$J$9)+(AF103*$J$15)</f>
        <v>0</v>
      </c>
      <c r="AG96" s="54">
        <f>SUM(AE96:AF96)</f>
        <v>0</v>
      </c>
      <c r="AH96" s="53">
        <f>+(AH97*$J$9)+(AH103*$J$15)</f>
        <v>0</v>
      </c>
      <c r="AI96" s="53">
        <f>+(AI97*$K$9)+(AI103*$K$15)</f>
        <v>0</v>
      </c>
      <c r="AJ96" s="54">
        <f>SUM(AH96:AI96)</f>
        <v>0</v>
      </c>
      <c r="AK96" s="53">
        <f>+(AK97*$L$9)+(AK103*$L$15)</f>
        <v>0</v>
      </c>
      <c r="AL96" s="53">
        <f>+(AL97*$L$9)+(AL103*$L$15)</f>
        <v>0</v>
      </c>
      <c r="AM96" s="54">
        <f>SUM(AK96:AL96)</f>
        <v>0</v>
      </c>
      <c r="AN96" s="53">
        <f>+(AN97*$M$9)+(AN103*$M$15)</f>
        <v>0</v>
      </c>
      <c r="AO96" s="53">
        <f>+(AO97*$M$9)+(AO103*$M$15)</f>
        <v>0</v>
      </c>
      <c r="AP96" s="79">
        <f>SUM(AN96:AO96)</f>
        <v>0</v>
      </c>
      <c r="AQ96" s="50"/>
      <c r="AR96" s="51"/>
      <c r="AS96" s="51"/>
      <c r="AT96" s="51"/>
      <c r="AU96" s="51"/>
      <c r="AV96" s="51"/>
      <c r="AW96" s="51"/>
      <c r="AX96" s="113"/>
      <c r="AY96" s="50">
        <f>+U96+X96+AA96+AD96</f>
        <v>0</v>
      </c>
      <c r="AZ96" s="200" t="e">
        <f>+AY96/I96</f>
        <v>#DIV/0!</v>
      </c>
      <c r="BA96" s="189"/>
      <c r="BB96" s="55"/>
      <c r="BC96" s="55"/>
      <c r="BD96" s="55"/>
      <c r="BE96" s="55"/>
      <c r="BF96" s="55"/>
      <c r="BG96" s="55"/>
      <c r="BH96" s="138"/>
      <c r="BI96" s="161"/>
      <c r="BJ96" s="57"/>
      <c r="BK96" s="57"/>
      <c r="BL96" s="131"/>
      <c r="BM96" s="161"/>
      <c r="BN96" s="57"/>
      <c r="BO96" s="57"/>
      <c r="BP96" s="131"/>
      <c r="BQ96" s="56" t="e">
        <f t="shared" ref="BQ96:BT98" si="61">+BM96/BI96</f>
        <v>#DIV/0!</v>
      </c>
      <c r="BR96" s="55" t="e">
        <f t="shared" si="61"/>
        <v>#DIV/0!</v>
      </c>
      <c r="BS96" s="55" t="e">
        <f t="shared" si="61"/>
        <v>#DIV/0!</v>
      </c>
      <c r="BT96" s="138" t="e">
        <f t="shared" si="61"/>
        <v>#DIV/0!</v>
      </c>
      <c r="BU96" s="161"/>
      <c r="BV96" s="57"/>
      <c r="BW96" s="57"/>
      <c r="BX96" s="131"/>
      <c r="BY96" s="56" t="e">
        <f t="shared" ref="BY96:CB98" si="62">+BU96/BI96</f>
        <v>#DIV/0!</v>
      </c>
      <c r="BZ96" s="55" t="e">
        <f t="shared" si="62"/>
        <v>#DIV/0!</v>
      </c>
      <c r="CA96" s="55" t="e">
        <f t="shared" si="62"/>
        <v>#DIV/0!</v>
      </c>
      <c r="CB96" s="138" t="e">
        <f t="shared" si="62"/>
        <v>#DIV/0!</v>
      </c>
      <c r="CC96" s="161">
        <f t="shared" ref="CC96:CF98" si="63">+BM96-BU96</f>
        <v>0</v>
      </c>
      <c r="CD96" s="57">
        <f t="shared" si="63"/>
        <v>0</v>
      </c>
      <c r="CE96" s="57">
        <f t="shared" si="63"/>
        <v>0</v>
      </c>
      <c r="CF96" s="131">
        <f t="shared" si="63"/>
        <v>0</v>
      </c>
      <c r="CG96" s="53"/>
      <c r="CH96" s="54"/>
      <c r="CI96" s="54"/>
      <c r="CJ96" s="79"/>
      <c r="CK96" s="56" t="e">
        <f t="shared" ref="CK96:CN98" si="64">+CG96/CC96</f>
        <v>#DIV/0!</v>
      </c>
      <c r="CL96" s="55" t="e">
        <f t="shared" si="64"/>
        <v>#DIV/0!</v>
      </c>
      <c r="CM96" s="55" t="e">
        <f t="shared" si="64"/>
        <v>#DIV/0!</v>
      </c>
      <c r="CN96" s="138" t="e">
        <f t="shared" si="64"/>
        <v>#DIV/0!</v>
      </c>
      <c r="CO96" s="144">
        <f>SUM(BI96:BL96)</f>
        <v>0</v>
      </c>
      <c r="CP96" s="125">
        <f>SUM(BM96:BP96)</f>
        <v>0</v>
      </c>
      <c r="CQ96" s="125">
        <f>SUM(BU96:BX96)</f>
        <v>0</v>
      </c>
      <c r="CR96" s="117" t="e">
        <f>+CQ96/CO96</f>
        <v>#DIV/0!</v>
      </c>
    </row>
    <row r="97" spans="1:96" ht="45" customHeight="1" thickBot="1">
      <c r="A97" s="58"/>
      <c r="B97" s="228" t="str">
        <f>PROGR_PROYEC_PONDE!E16</f>
        <v>Proyecto 11. Formulación y ejecución de instrumentos para el manejo del recurso hídrico en el departamento del Quindío.</v>
      </c>
      <c r="C97" s="228"/>
      <c r="D97" s="59"/>
      <c r="E97" s="60"/>
      <c r="F97" s="60"/>
      <c r="G97" s="60"/>
      <c r="H97" s="60"/>
      <c r="I97" s="61"/>
      <c r="J97" s="251">
        <f>PROGR_PROYEC_PONDE!F16</f>
        <v>0.33</v>
      </c>
      <c r="K97" s="251">
        <f>J97</f>
        <v>0.33</v>
      </c>
      <c r="L97" s="251">
        <f>J97</f>
        <v>0.33</v>
      </c>
      <c r="M97" s="251">
        <f>J97</f>
        <v>0.33</v>
      </c>
      <c r="N97" s="469">
        <f>N99+N100+N101+N102+N103+N104+N105</f>
        <v>2145563840</v>
      </c>
      <c r="O97" s="469">
        <f t="shared" ref="O97:R97" si="65">O99+O100+O101+O102+O103+O104+O105</f>
        <v>544563937.18999994</v>
      </c>
      <c r="P97" s="469">
        <f t="shared" si="65"/>
        <v>437977092.37</v>
      </c>
      <c r="Q97" s="469">
        <f t="shared" si="65"/>
        <v>441491655.63</v>
      </c>
      <c r="R97" s="469">
        <f t="shared" si="65"/>
        <v>3569596525.1900005</v>
      </c>
      <c r="S97" s="59"/>
      <c r="T97" s="60"/>
      <c r="U97" s="60">
        <f>SUM(S97:T97)</f>
        <v>0</v>
      </c>
      <c r="V97" s="60"/>
      <c r="W97" s="60"/>
      <c r="X97" s="60">
        <f>SUM(V97:W97)</f>
        <v>0</v>
      </c>
      <c r="Y97" s="60"/>
      <c r="Z97" s="60"/>
      <c r="AA97" s="60">
        <f>SUM(Y97:Z97)</f>
        <v>0</v>
      </c>
      <c r="AB97" s="60"/>
      <c r="AC97" s="60"/>
      <c r="AD97" s="114">
        <f>SUM(AB97:AC97)</f>
        <v>0</v>
      </c>
      <c r="AE97" s="62">
        <f>+(AE99*J99)</f>
        <v>0</v>
      </c>
      <c r="AF97" s="62">
        <f>+(AF99*K99)</f>
        <v>0</v>
      </c>
      <c r="AG97" s="63">
        <f>SUM(AE97:AF97)</f>
        <v>0</v>
      </c>
      <c r="AH97" s="62">
        <f>+(AH99*K99)</f>
        <v>0</v>
      </c>
      <c r="AI97" s="62">
        <f>+(AI99*K99)</f>
        <v>0</v>
      </c>
      <c r="AJ97" s="63">
        <f>SUM(AH97:AI97)</f>
        <v>0</v>
      </c>
      <c r="AK97" s="62">
        <f>+(AK99*$L$16)</f>
        <v>0</v>
      </c>
      <c r="AL97" s="62">
        <f>+(AL99*$L$16)</f>
        <v>0</v>
      </c>
      <c r="AM97" s="63">
        <f>SUM(AK97:AL97)</f>
        <v>0</v>
      </c>
      <c r="AN97" s="62">
        <f>+(AN99*$M$16)</f>
        <v>0</v>
      </c>
      <c r="AO97" s="62">
        <f>+(AO99*$M$16)</f>
        <v>0</v>
      </c>
      <c r="AP97" s="80">
        <f>SUM(AN97:AO97)</f>
        <v>0</v>
      </c>
      <c r="AQ97" s="59"/>
      <c r="AR97" s="60"/>
      <c r="AS97" s="60"/>
      <c r="AT97" s="60"/>
      <c r="AU97" s="60"/>
      <c r="AV97" s="60"/>
      <c r="AW97" s="60"/>
      <c r="AX97" s="114"/>
      <c r="AY97" s="59">
        <f>+U97+X97+AA97+AD97</f>
        <v>0</v>
      </c>
      <c r="AZ97" s="197" t="e">
        <f>+AY97/I97</f>
        <v>#DIV/0!</v>
      </c>
      <c r="BA97" s="190"/>
      <c r="BB97" s="64"/>
      <c r="BC97" s="64"/>
      <c r="BD97" s="64"/>
      <c r="BE97" s="64"/>
      <c r="BF97" s="64"/>
      <c r="BG97" s="64"/>
      <c r="BH97" s="139"/>
      <c r="BI97" s="162"/>
      <c r="BJ97" s="66"/>
      <c r="BK97" s="66"/>
      <c r="BL97" s="132"/>
      <c r="BM97" s="162"/>
      <c r="BN97" s="66"/>
      <c r="BO97" s="66"/>
      <c r="BP97" s="132"/>
      <c r="BQ97" s="65" t="e">
        <f t="shared" si="61"/>
        <v>#DIV/0!</v>
      </c>
      <c r="BR97" s="64" t="e">
        <f t="shared" si="61"/>
        <v>#DIV/0!</v>
      </c>
      <c r="BS97" s="64" t="e">
        <f t="shared" si="61"/>
        <v>#DIV/0!</v>
      </c>
      <c r="BT97" s="139" t="e">
        <f t="shared" si="61"/>
        <v>#DIV/0!</v>
      </c>
      <c r="BU97" s="162"/>
      <c r="BV97" s="66"/>
      <c r="BW97" s="66"/>
      <c r="BX97" s="132"/>
      <c r="BY97" s="65" t="e">
        <f t="shared" si="62"/>
        <v>#DIV/0!</v>
      </c>
      <c r="BZ97" s="64" t="e">
        <f t="shared" si="62"/>
        <v>#DIV/0!</v>
      </c>
      <c r="CA97" s="64" t="e">
        <f t="shared" si="62"/>
        <v>#DIV/0!</v>
      </c>
      <c r="CB97" s="139" t="e">
        <f t="shared" si="62"/>
        <v>#DIV/0!</v>
      </c>
      <c r="CC97" s="162">
        <f t="shared" si="63"/>
        <v>0</v>
      </c>
      <c r="CD97" s="66">
        <f t="shared" si="63"/>
        <v>0</v>
      </c>
      <c r="CE97" s="66">
        <f t="shared" si="63"/>
        <v>0</v>
      </c>
      <c r="CF97" s="132">
        <f t="shared" si="63"/>
        <v>0</v>
      </c>
      <c r="CG97" s="62"/>
      <c r="CH97" s="63"/>
      <c r="CI97" s="63"/>
      <c r="CJ97" s="80"/>
      <c r="CK97" s="65" t="e">
        <f t="shared" si="64"/>
        <v>#DIV/0!</v>
      </c>
      <c r="CL97" s="64" t="e">
        <f t="shared" si="64"/>
        <v>#DIV/0!</v>
      </c>
      <c r="CM97" s="64" t="e">
        <f t="shared" si="64"/>
        <v>#DIV/0!</v>
      </c>
      <c r="CN97" s="139" t="e">
        <f t="shared" si="64"/>
        <v>#DIV/0!</v>
      </c>
      <c r="CO97" s="145">
        <f>SUM(BI97:BL97)</f>
        <v>0</v>
      </c>
      <c r="CP97" s="126">
        <f>SUM(BM97:BP97)</f>
        <v>0</v>
      </c>
      <c r="CQ97" s="126">
        <f>SUM(BU97:BX97)</f>
        <v>0</v>
      </c>
      <c r="CR97" s="118" t="e">
        <f>+CQ97/CO97</f>
        <v>#DIV/0!</v>
      </c>
    </row>
    <row r="98" spans="1:96" ht="15.75" customHeight="1" thickBot="1">
      <c r="A98" s="70"/>
      <c r="B98" s="229" t="s">
        <v>2583</v>
      </c>
      <c r="C98" s="229"/>
      <c r="D98" s="67"/>
      <c r="E98" s="68"/>
      <c r="F98" s="68"/>
      <c r="G98" s="68"/>
      <c r="H98" s="68"/>
      <c r="I98" s="69"/>
      <c r="J98" s="71"/>
      <c r="K98" s="72"/>
      <c r="L98" s="72"/>
      <c r="M98" s="81"/>
      <c r="N98" s="464"/>
      <c r="O98" s="464"/>
      <c r="P98" s="464"/>
      <c r="Q98" s="464"/>
      <c r="R98" s="464"/>
      <c r="S98" s="67"/>
      <c r="T98" s="68"/>
      <c r="U98" s="68">
        <f>SUM(S98:T98)</f>
        <v>0</v>
      </c>
      <c r="V98" s="68"/>
      <c r="W98" s="68"/>
      <c r="X98" s="68">
        <f>SUM(V98:W98)</f>
        <v>0</v>
      </c>
      <c r="Y98" s="68"/>
      <c r="Z98" s="68"/>
      <c r="AA98" s="68">
        <f>SUM(Y98:Z98)</f>
        <v>0</v>
      </c>
      <c r="AB98" s="68"/>
      <c r="AC98" s="68"/>
      <c r="AD98" s="115">
        <f>SUM(AB98:AC98)</f>
        <v>0</v>
      </c>
      <c r="AE98" s="174" t="e">
        <f>+(#REF!*#REF!)+(#REF!*#REF!)</f>
        <v>#REF!</v>
      </c>
      <c r="AF98" s="174" t="e">
        <f>+(#REF!*#REF!)+(#REF!*#REF!)</f>
        <v>#REF!</v>
      </c>
      <c r="AG98" s="100" t="e">
        <f>SUM(AE98:AF98)</f>
        <v>#REF!</v>
      </c>
      <c r="AH98" s="174" t="e">
        <f>+(#REF!*#REF!)+(#REF!*#REF!)</f>
        <v>#REF!</v>
      </c>
      <c r="AI98" s="174" t="e">
        <f>+(#REF!*#REF!)+(#REF!*#REF!)</f>
        <v>#REF!</v>
      </c>
      <c r="AJ98" s="100" t="e">
        <f>SUM(AH98:AI98)</f>
        <v>#REF!</v>
      </c>
      <c r="AK98" s="174" t="e">
        <f>+(#REF!*#REF!)+(#REF!*#REF!)</f>
        <v>#REF!</v>
      </c>
      <c r="AL98" s="174" t="e">
        <f>+(#REF!*#REF!)+(#REF!*#REF!)</f>
        <v>#REF!</v>
      </c>
      <c r="AM98" s="100" t="e">
        <f>SUM(AK98:AL98)</f>
        <v>#REF!</v>
      </c>
      <c r="AN98" s="174" t="e">
        <f>+(#REF!*#REF!)+(#REF!*#REF!)</f>
        <v>#REF!</v>
      </c>
      <c r="AO98" s="174" t="e">
        <f>+(#REF!*#REF!)+(#REF!*#REF!)</f>
        <v>#REF!</v>
      </c>
      <c r="AP98" s="183" t="e">
        <f>SUM(AN98:AO98)</f>
        <v>#REF!</v>
      </c>
      <c r="AQ98" s="67"/>
      <c r="AR98" s="68"/>
      <c r="AS98" s="68"/>
      <c r="AT98" s="68"/>
      <c r="AU98" s="68"/>
      <c r="AV98" s="68"/>
      <c r="AW98" s="68"/>
      <c r="AX98" s="115"/>
      <c r="AY98" s="67">
        <f>+U98+X98+AA98+AD98</f>
        <v>0</v>
      </c>
      <c r="AZ98" s="198" t="e">
        <f>+AY98/I98</f>
        <v>#DIV/0!</v>
      </c>
      <c r="BA98" s="191"/>
      <c r="BB98" s="73"/>
      <c r="BC98" s="73"/>
      <c r="BD98" s="73"/>
      <c r="BE98" s="73"/>
      <c r="BF98" s="73"/>
      <c r="BG98" s="73"/>
      <c r="BH98" s="140"/>
      <c r="BI98" s="163"/>
      <c r="BJ98" s="75"/>
      <c r="BK98" s="75"/>
      <c r="BL98" s="133"/>
      <c r="BM98" s="163"/>
      <c r="BN98" s="75"/>
      <c r="BO98" s="75"/>
      <c r="BP98" s="133"/>
      <c r="BQ98" s="74" t="e">
        <f t="shared" si="61"/>
        <v>#DIV/0!</v>
      </c>
      <c r="BR98" s="73" t="e">
        <f t="shared" si="61"/>
        <v>#DIV/0!</v>
      </c>
      <c r="BS98" s="73" t="e">
        <f t="shared" si="61"/>
        <v>#DIV/0!</v>
      </c>
      <c r="BT98" s="140" t="e">
        <f t="shared" si="61"/>
        <v>#DIV/0!</v>
      </c>
      <c r="BU98" s="163"/>
      <c r="BV98" s="75"/>
      <c r="BW98" s="75"/>
      <c r="BX98" s="133"/>
      <c r="BY98" s="74" t="e">
        <f t="shared" si="62"/>
        <v>#DIV/0!</v>
      </c>
      <c r="BZ98" s="73" t="e">
        <f t="shared" si="62"/>
        <v>#DIV/0!</v>
      </c>
      <c r="CA98" s="73" t="e">
        <f t="shared" si="62"/>
        <v>#DIV/0!</v>
      </c>
      <c r="CB98" s="140" t="e">
        <f t="shared" si="62"/>
        <v>#DIV/0!</v>
      </c>
      <c r="CC98" s="163">
        <f t="shared" si="63"/>
        <v>0</v>
      </c>
      <c r="CD98" s="75">
        <f t="shared" si="63"/>
        <v>0</v>
      </c>
      <c r="CE98" s="75">
        <f t="shared" si="63"/>
        <v>0</v>
      </c>
      <c r="CF98" s="133">
        <f t="shared" si="63"/>
        <v>0</v>
      </c>
      <c r="CG98" s="174"/>
      <c r="CH98" s="100"/>
      <c r="CI98" s="100"/>
      <c r="CJ98" s="183"/>
      <c r="CK98" s="74" t="e">
        <f t="shared" si="64"/>
        <v>#DIV/0!</v>
      </c>
      <c r="CL98" s="73" t="e">
        <f t="shared" si="64"/>
        <v>#DIV/0!</v>
      </c>
      <c r="CM98" s="73" t="e">
        <f t="shared" si="64"/>
        <v>#DIV/0!</v>
      </c>
      <c r="CN98" s="140" t="e">
        <f t="shared" si="64"/>
        <v>#DIV/0!</v>
      </c>
      <c r="CO98" s="146">
        <f>SUM(BI98:BL98)</f>
        <v>0</v>
      </c>
      <c r="CP98" s="127">
        <f>SUM(BM98:BP98)</f>
        <v>0</v>
      </c>
      <c r="CQ98" s="127">
        <f>SUM(BU98:BX98)</f>
        <v>0</v>
      </c>
      <c r="CR98" s="119" t="e">
        <f>+CQ98/CO98</f>
        <v>#DIV/0!</v>
      </c>
    </row>
    <row r="99" spans="1:96" ht="44.25" customHeight="1" thickBot="1">
      <c r="A99" s="35"/>
      <c r="B99" s="10" t="str">
        <f>PONDERACION!H73</f>
        <v>1. Finalizar y adoptar la formulación del PORH de la quebrada Buenavista.</v>
      </c>
      <c r="C99" s="207" t="str">
        <f>PONDERACION!I73</f>
        <v>Plan</v>
      </c>
      <c r="D99" s="207" t="str">
        <f>PONDERACION!J73</f>
        <v>PORH adoptado</v>
      </c>
      <c r="E99" s="216">
        <f>PONDERACION!K73</f>
        <v>1</v>
      </c>
      <c r="F99" s="216">
        <f>PONDERACION!L73</f>
        <v>1</v>
      </c>
      <c r="G99" s="216">
        <f>PONDERACION!M73</f>
        <v>1</v>
      </c>
      <c r="H99" s="216">
        <f>PONDERACION!N73</f>
        <v>1</v>
      </c>
      <c r="I99" s="216">
        <f>PONDERACION!O73</f>
        <v>4</v>
      </c>
      <c r="J99" s="209">
        <f>PONDERACION!P73</f>
        <v>0.33</v>
      </c>
      <c r="K99" s="209">
        <f>PONDERACION!Q73</f>
        <v>0</v>
      </c>
      <c r="L99" s="209">
        <f>PONDERACION!R73</f>
        <v>0</v>
      </c>
      <c r="M99" s="209">
        <f>PONDERACION!S73</f>
        <v>0</v>
      </c>
      <c r="N99" s="474">
        <v>1000000</v>
      </c>
      <c r="O99" s="460">
        <v>0</v>
      </c>
      <c r="P99" s="460">
        <v>0</v>
      </c>
      <c r="Q99" s="460">
        <v>0</v>
      </c>
      <c r="R99" s="457">
        <f>SUM(N99:Q99)</f>
        <v>1000000</v>
      </c>
      <c r="S99" s="36"/>
      <c r="T99" s="3"/>
      <c r="U99" s="3"/>
      <c r="V99" s="3"/>
      <c r="W99" s="3"/>
      <c r="X99" s="3"/>
      <c r="Y99" s="3"/>
      <c r="Z99" s="3"/>
      <c r="AA99" s="3"/>
      <c r="AB99" s="3"/>
      <c r="AC99" s="3"/>
      <c r="AD99" s="34"/>
      <c r="AE99" s="5"/>
      <c r="AF99" s="5"/>
      <c r="AG99" s="5"/>
      <c r="AH99" s="5"/>
      <c r="AI99" s="5"/>
      <c r="AJ99" s="5"/>
      <c r="AK99" s="5"/>
      <c r="AL99" s="5"/>
      <c r="AM99" s="5"/>
      <c r="AN99" s="5"/>
      <c r="AO99" s="5"/>
      <c r="AP99" s="82"/>
      <c r="AQ99" s="36"/>
      <c r="AR99" s="3"/>
      <c r="AS99" s="3"/>
      <c r="AT99" s="3"/>
      <c r="AU99" s="3"/>
      <c r="AV99" s="3"/>
      <c r="AW99" s="3"/>
      <c r="AX99" s="34"/>
      <c r="AY99" s="36"/>
      <c r="AZ99" s="199"/>
      <c r="BA99" s="192"/>
      <c r="BB99" s="4"/>
      <c r="BC99" s="4"/>
      <c r="BD99" s="4"/>
      <c r="BE99" s="4"/>
      <c r="BF99" s="4"/>
      <c r="BG99" s="4"/>
      <c r="BH99" s="141"/>
      <c r="BI99" s="164"/>
      <c r="BJ99" s="6"/>
      <c r="BK99" s="6"/>
      <c r="BL99" s="134"/>
      <c r="BM99" s="164"/>
      <c r="BN99" s="6"/>
      <c r="BO99" s="6"/>
      <c r="BP99" s="134"/>
      <c r="BQ99" s="8"/>
      <c r="BR99" s="4"/>
      <c r="BS99" s="4"/>
      <c r="BT99" s="141"/>
      <c r="BU99" s="164"/>
      <c r="BV99" s="6"/>
      <c r="BW99" s="6"/>
      <c r="BX99" s="134"/>
      <c r="BY99" s="8"/>
      <c r="BZ99" s="4"/>
      <c r="CA99" s="4"/>
      <c r="CB99" s="141"/>
      <c r="CC99" s="164"/>
      <c r="CD99" s="6"/>
      <c r="CE99" s="6"/>
      <c r="CF99" s="134"/>
      <c r="CG99" s="37"/>
      <c r="CH99" s="5"/>
      <c r="CI99" s="5"/>
      <c r="CJ99" s="82"/>
      <c r="CK99" s="8"/>
      <c r="CL99" s="4"/>
      <c r="CM99" s="4"/>
      <c r="CN99" s="141"/>
      <c r="CO99" s="147"/>
      <c r="CP99" s="128"/>
      <c r="CQ99" s="128"/>
      <c r="CR99" s="120"/>
    </row>
    <row r="100" spans="1:96" ht="44.25" customHeight="1" thickBot="1">
      <c r="A100" s="35"/>
      <c r="B100" s="10" t="str">
        <f>PONDERACION!H74</f>
        <v>2. Ejecutar los PORH de los ríos Quindío, Roble y quebradas Buenavista y Los Ángeles, de acuerdo con el plan operativo.</v>
      </c>
      <c r="C100" s="207" t="str">
        <f>PONDERACION!I74</f>
        <v>Plan</v>
      </c>
      <c r="D100" s="207" t="str">
        <f>PONDERACION!J74</f>
        <v>Plan operativo consolidado</v>
      </c>
      <c r="E100" s="216">
        <f>PONDERACION!K74</f>
        <v>1</v>
      </c>
      <c r="F100" s="216">
        <f>PONDERACION!L74</f>
        <v>1</v>
      </c>
      <c r="G100" s="216">
        <f>PONDERACION!M74</f>
        <v>1</v>
      </c>
      <c r="H100" s="216">
        <f>PONDERACION!N74</f>
        <v>1</v>
      </c>
      <c r="I100" s="216">
        <f>PONDERACION!O74</f>
        <v>4</v>
      </c>
      <c r="J100" s="209">
        <f>PONDERACION!P74</f>
        <v>0.33</v>
      </c>
      <c r="K100" s="209">
        <f>PONDERACION!Q74</f>
        <v>0.25</v>
      </c>
      <c r="L100" s="209">
        <f>PONDERACION!R74</f>
        <v>0.25</v>
      </c>
      <c r="M100" s="209">
        <f>PONDERACION!S74</f>
        <v>0.25</v>
      </c>
      <c r="N100" s="454">
        <v>1750000000</v>
      </c>
      <c r="O100" s="457">
        <v>358686514.77999997</v>
      </c>
      <c r="P100" s="457">
        <v>265340530.34999999</v>
      </c>
      <c r="Q100" s="457">
        <v>261553906.80000001</v>
      </c>
      <c r="R100" s="457">
        <f t="shared" ref="R100:R105" si="66">SUM(N100:Q100)</f>
        <v>2635580951.9300003</v>
      </c>
      <c r="S100" s="36"/>
      <c r="T100" s="3"/>
      <c r="U100" s="3"/>
      <c r="V100" s="3"/>
      <c r="W100" s="3"/>
      <c r="X100" s="3"/>
      <c r="Y100" s="3"/>
      <c r="Z100" s="3"/>
      <c r="AA100" s="3"/>
      <c r="AB100" s="3"/>
      <c r="AC100" s="3"/>
      <c r="AD100" s="34"/>
      <c r="AE100" s="5"/>
      <c r="AF100" s="5"/>
      <c r="AG100" s="5"/>
      <c r="AH100" s="5"/>
      <c r="AI100" s="5"/>
      <c r="AJ100" s="5"/>
      <c r="AK100" s="5"/>
      <c r="AL100" s="5"/>
      <c r="AM100" s="5"/>
      <c r="AN100" s="5"/>
      <c r="AO100" s="5"/>
      <c r="AP100" s="82"/>
      <c r="AQ100" s="36"/>
      <c r="AR100" s="3"/>
      <c r="AS100" s="3"/>
      <c r="AT100" s="3"/>
      <c r="AU100" s="3"/>
      <c r="AV100" s="3"/>
      <c r="AW100" s="3"/>
      <c r="AX100" s="34"/>
      <c r="AY100" s="36"/>
      <c r="AZ100" s="199"/>
      <c r="BA100" s="192"/>
      <c r="BB100" s="4"/>
      <c r="BC100" s="4"/>
      <c r="BD100" s="4"/>
      <c r="BE100" s="4"/>
      <c r="BF100" s="4"/>
      <c r="BG100" s="4"/>
      <c r="BH100" s="141"/>
      <c r="BI100" s="164"/>
      <c r="BJ100" s="6"/>
      <c r="BK100" s="6"/>
      <c r="BL100" s="134"/>
      <c r="BM100" s="164"/>
      <c r="BN100" s="6"/>
      <c r="BO100" s="6"/>
      <c r="BP100" s="134"/>
      <c r="BQ100" s="8"/>
      <c r="BR100" s="4"/>
      <c r="BS100" s="4"/>
      <c r="BT100" s="141"/>
      <c r="BU100" s="164"/>
      <c r="BV100" s="6"/>
      <c r="BW100" s="6"/>
      <c r="BX100" s="134"/>
      <c r="BY100" s="8"/>
      <c r="BZ100" s="4"/>
      <c r="CA100" s="4"/>
      <c r="CB100" s="141"/>
      <c r="CC100" s="164"/>
      <c r="CD100" s="6"/>
      <c r="CE100" s="6"/>
      <c r="CF100" s="134"/>
      <c r="CG100" s="37"/>
      <c r="CH100" s="5"/>
      <c r="CI100" s="5"/>
      <c r="CJ100" s="82"/>
      <c r="CK100" s="8"/>
      <c r="CL100" s="4"/>
      <c r="CM100" s="4"/>
      <c r="CN100" s="141"/>
      <c r="CO100" s="147"/>
      <c r="CP100" s="128"/>
      <c r="CQ100" s="128"/>
      <c r="CR100" s="120"/>
    </row>
    <row r="101" spans="1:96" ht="44.25" customHeight="1" thickBot="1">
      <c r="A101" s="35"/>
      <c r="B101" s="10" t="str">
        <f>PONDERACION!H75</f>
        <v>3. Actualizar el PORH río Quindío.</v>
      </c>
      <c r="C101" s="207" t="str">
        <f>PONDERACION!I75</f>
        <v>Porcentaje</v>
      </c>
      <c r="D101" s="207" t="str">
        <f>PONDERACION!J75</f>
        <v xml:space="preserve">Porcentaje de avance en la actualización </v>
      </c>
      <c r="E101" s="209">
        <f>PONDERACION!K75</f>
        <v>0</v>
      </c>
      <c r="F101" s="209">
        <f>PONDERACION!L75</f>
        <v>0</v>
      </c>
      <c r="G101" s="209">
        <f>PONDERACION!M75</f>
        <v>0</v>
      </c>
      <c r="H101" s="209">
        <f>PONDERACION!N75</f>
        <v>1</v>
      </c>
      <c r="I101" s="209">
        <f>PONDERACION!O75</f>
        <v>1</v>
      </c>
      <c r="J101" s="209">
        <f>PONDERACION!P75</f>
        <v>0</v>
      </c>
      <c r="K101" s="209">
        <f>PONDERACION!Q75</f>
        <v>0</v>
      </c>
      <c r="L101" s="209">
        <f>PONDERACION!R75</f>
        <v>0</v>
      </c>
      <c r="M101" s="209">
        <f>PONDERACION!S75</f>
        <v>0.25</v>
      </c>
      <c r="N101" s="461">
        <v>0</v>
      </c>
      <c r="O101" s="456">
        <v>0</v>
      </c>
      <c r="P101" s="456">
        <v>0</v>
      </c>
      <c r="Q101" s="456">
        <v>0</v>
      </c>
      <c r="R101" s="457">
        <f t="shared" si="66"/>
        <v>0</v>
      </c>
      <c r="S101" s="36"/>
      <c r="T101" s="3"/>
      <c r="U101" s="3"/>
      <c r="V101" s="3"/>
      <c r="W101" s="3"/>
      <c r="X101" s="3"/>
      <c r="Y101" s="3"/>
      <c r="Z101" s="3"/>
      <c r="AA101" s="3"/>
      <c r="AB101" s="3"/>
      <c r="AC101" s="3"/>
      <c r="AD101" s="34"/>
      <c r="AE101" s="5"/>
      <c r="AF101" s="5"/>
      <c r="AG101" s="5"/>
      <c r="AH101" s="5"/>
      <c r="AI101" s="5"/>
      <c r="AJ101" s="5"/>
      <c r="AK101" s="5"/>
      <c r="AL101" s="5"/>
      <c r="AM101" s="5"/>
      <c r="AN101" s="5"/>
      <c r="AO101" s="5"/>
      <c r="AP101" s="82"/>
      <c r="AQ101" s="36"/>
      <c r="AR101" s="3"/>
      <c r="AS101" s="3"/>
      <c r="AT101" s="3"/>
      <c r="AU101" s="3"/>
      <c r="AV101" s="3"/>
      <c r="AW101" s="3"/>
      <c r="AX101" s="34"/>
      <c r="AY101" s="36"/>
      <c r="AZ101" s="199"/>
      <c r="BA101" s="192"/>
      <c r="BB101" s="4"/>
      <c r="BC101" s="4"/>
      <c r="BD101" s="4"/>
      <c r="BE101" s="4"/>
      <c r="BF101" s="4"/>
      <c r="BG101" s="4"/>
      <c r="BH101" s="141"/>
      <c r="BI101" s="164"/>
      <c r="BJ101" s="6"/>
      <c r="BK101" s="6"/>
      <c r="BL101" s="134"/>
      <c r="BM101" s="164"/>
      <c r="BN101" s="6"/>
      <c r="BO101" s="6"/>
      <c r="BP101" s="134"/>
      <c r="BQ101" s="8"/>
      <c r="BR101" s="4"/>
      <c r="BS101" s="4"/>
      <c r="BT101" s="141"/>
      <c r="BU101" s="164"/>
      <c r="BV101" s="6"/>
      <c r="BW101" s="6"/>
      <c r="BX101" s="134"/>
      <c r="BY101" s="8"/>
      <c r="BZ101" s="4"/>
      <c r="CA101" s="4"/>
      <c r="CB101" s="141"/>
      <c r="CC101" s="164"/>
      <c r="CD101" s="6"/>
      <c r="CE101" s="6"/>
      <c r="CF101" s="134"/>
      <c r="CG101" s="37"/>
      <c r="CH101" s="5"/>
      <c r="CI101" s="5"/>
      <c r="CJ101" s="82"/>
      <c r="CK101" s="8"/>
      <c r="CL101" s="4"/>
      <c r="CM101" s="4"/>
      <c r="CN101" s="141"/>
      <c r="CO101" s="147"/>
      <c r="CP101" s="128"/>
      <c r="CQ101" s="128"/>
      <c r="CR101" s="120"/>
    </row>
    <row r="102" spans="1:96" ht="44.25" customHeight="1" thickBot="1">
      <c r="A102" s="35"/>
      <c r="B102" s="10" t="str">
        <f>PONDERACION!H76</f>
        <v>4. Actualizar la reglamentación del uso de las aguas de las corrientes priorizadas.</v>
      </c>
      <c r="C102" s="207" t="str">
        <f>PONDERACION!I76</f>
        <v>Porcentaje</v>
      </c>
      <c r="D102" s="207" t="str">
        <f>PONDERACION!J76</f>
        <v>Porcentaje de avance en la actualización</v>
      </c>
      <c r="E102" s="209">
        <f>PONDERACION!K76</f>
        <v>0.2</v>
      </c>
      <c r="F102" s="209">
        <f>PONDERACION!L76</f>
        <v>0.6</v>
      </c>
      <c r="G102" s="209">
        <f>PONDERACION!M76</f>
        <v>0.2</v>
      </c>
      <c r="H102" s="209">
        <f>PONDERACION!N76</f>
        <v>0</v>
      </c>
      <c r="I102" s="209">
        <f>PONDERACION!O76</f>
        <v>1</v>
      </c>
      <c r="J102" s="209">
        <f>PONDERACION!P76</f>
        <v>0.34</v>
      </c>
      <c r="K102" s="209">
        <f>PONDERACION!Q76</f>
        <v>0.25</v>
      </c>
      <c r="L102" s="209">
        <f>PONDERACION!R76</f>
        <v>0.25</v>
      </c>
      <c r="M102" s="209">
        <f>PONDERACION!S76</f>
        <v>0</v>
      </c>
      <c r="N102" s="454">
        <v>394563840</v>
      </c>
      <c r="O102" s="457">
        <v>90877422.409999996</v>
      </c>
      <c r="P102" s="457">
        <v>111674562.02</v>
      </c>
      <c r="Q102" s="457">
        <v>58975748.829999998</v>
      </c>
      <c r="R102" s="457">
        <f t="shared" si="66"/>
        <v>656091573.25999999</v>
      </c>
      <c r="S102" s="36"/>
      <c r="T102" s="3"/>
      <c r="U102" s="3"/>
      <c r="V102" s="3"/>
      <c r="W102" s="3"/>
      <c r="X102" s="3"/>
      <c r="Y102" s="3"/>
      <c r="Z102" s="3"/>
      <c r="AA102" s="3"/>
      <c r="AB102" s="3"/>
      <c r="AC102" s="3"/>
      <c r="AD102" s="34"/>
      <c r="AE102" s="5"/>
      <c r="AF102" s="5"/>
      <c r="AG102" s="5"/>
      <c r="AH102" s="5"/>
      <c r="AI102" s="5"/>
      <c r="AJ102" s="5"/>
      <c r="AK102" s="5"/>
      <c r="AL102" s="5"/>
      <c r="AM102" s="5"/>
      <c r="AN102" s="5"/>
      <c r="AO102" s="5"/>
      <c r="AP102" s="82"/>
      <c r="AQ102" s="36"/>
      <c r="AR102" s="3"/>
      <c r="AS102" s="3"/>
      <c r="AT102" s="3"/>
      <c r="AU102" s="3"/>
      <c r="AV102" s="3"/>
      <c r="AW102" s="3"/>
      <c r="AX102" s="34"/>
      <c r="AY102" s="36"/>
      <c r="AZ102" s="199"/>
      <c r="BA102" s="192"/>
      <c r="BB102" s="4"/>
      <c r="BC102" s="4"/>
      <c r="BD102" s="4"/>
      <c r="BE102" s="4"/>
      <c r="BF102" s="4"/>
      <c r="BG102" s="4"/>
      <c r="BH102" s="141"/>
      <c r="BI102" s="164"/>
      <c r="BJ102" s="6"/>
      <c r="BK102" s="6"/>
      <c r="BL102" s="134"/>
      <c r="BM102" s="164"/>
      <c r="BN102" s="6"/>
      <c r="BO102" s="6"/>
      <c r="BP102" s="134"/>
      <c r="BQ102" s="8"/>
      <c r="BR102" s="4"/>
      <c r="BS102" s="4"/>
      <c r="BT102" s="141"/>
      <c r="BU102" s="164"/>
      <c r="BV102" s="6"/>
      <c r="BW102" s="6"/>
      <c r="BX102" s="134"/>
      <c r="BY102" s="8"/>
      <c r="BZ102" s="4"/>
      <c r="CA102" s="4"/>
      <c r="CB102" s="141"/>
      <c r="CC102" s="164"/>
      <c r="CD102" s="6"/>
      <c r="CE102" s="6"/>
      <c r="CF102" s="134"/>
      <c r="CG102" s="37"/>
      <c r="CH102" s="5"/>
      <c r="CI102" s="5"/>
      <c r="CJ102" s="82"/>
      <c r="CK102" s="8"/>
      <c r="CL102" s="4"/>
      <c r="CM102" s="4"/>
      <c r="CN102" s="141"/>
      <c r="CO102" s="147"/>
      <c r="CP102" s="128"/>
      <c r="CQ102" s="128"/>
      <c r="CR102" s="120"/>
    </row>
    <row r="103" spans="1:96" ht="44.25" customHeight="1" thickBot="1">
      <c r="A103" s="35"/>
      <c r="B103" s="10" t="str">
        <f>PONDERACION!H77</f>
        <v>5. Realizar el acotamiento de la ronda hídrica de las corrientes priorizadas.</v>
      </c>
      <c r="C103" s="207" t="str">
        <f>PONDERACION!I77</f>
        <v>Porcentaje</v>
      </c>
      <c r="D103" s="207" t="str">
        <f>PONDERACION!J77</f>
        <v>Porcentaje de avance</v>
      </c>
      <c r="E103" s="209">
        <f>PONDERACION!K77</f>
        <v>0</v>
      </c>
      <c r="F103" s="209">
        <f>PONDERACION!L77</f>
        <v>0</v>
      </c>
      <c r="G103" s="209">
        <f>PONDERACION!M77</f>
        <v>0.5</v>
      </c>
      <c r="H103" s="209">
        <f>PONDERACION!N77</f>
        <v>0.5</v>
      </c>
      <c r="I103" s="209">
        <f>PONDERACION!O77</f>
        <v>1</v>
      </c>
      <c r="J103" s="209">
        <f>PONDERACION!P77</f>
        <v>0</v>
      </c>
      <c r="K103" s="209">
        <f>PONDERACION!Q77</f>
        <v>0</v>
      </c>
      <c r="L103" s="209">
        <f>PONDERACION!R77</f>
        <v>0.25</v>
      </c>
      <c r="M103" s="209">
        <f>PONDERACION!S77</f>
        <v>0.25</v>
      </c>
      <c r="N103" s="461">
        <v>0</v>
      </c>
      <c r="O103" s="456">
        <v>0</v>
      </c>
      <c r="P103" s="455">
        <v>10962000</v>
      </c>
      <c r="Q103" s="455">
        <v>120962000</v>
      </c>
      <c r="R103" s="457">
        <f t="shared" si="66"/>
        <v>131924000</v>
      </c>
      <c r="S103" s="36"/>
      <c r="T103" s="3"/>
      <c r="U103" s="3"/>
      <c r="V103" s="3"/>
      <c r="W103" s="3"/>
      <c r="X103" s="3"/>
      <c r="Y103" s="3"/>
      <c r="Z103" s="3"/>
      <c r="AA103" s="3"/>
      <c r="AB103" s="3"/>
      <c r="AC103" s="3"/>
      <c r="AD103" s="34"/>
      <c r="AE103" s="5"/>
      <c r="AF103" s="5"/>
      <c r="AG103" s="5"/>
      <c r="AH103" s="5"/>
      <c r="AI103" s="5"/>
      <c r="AJ103" s="5"/>
      <c r="AK103" s="5"/>
      <c r="AL103" s="5"/>
      <c r="AM103" s="5"/>
      <c r="AN103" s="5"/>
      <c r="AO103" s="5"/>
      <c r="AP103" s="82"/>
      <c r="AQ103" s="36"/>
      <c r="AR103" s="3"/>
      <c r="AS103" s="3"/>
      <c r="AT103" s="3"/>
      <c r="AU103" s="3"/>
      <c r="AV103" s="3"/>
      <c r="AW103" s="3"/>
      <c r="AX103" s="34"/>
      <c r="AY103" s="36"/>
      <c r="AZ103" s="199"/>
      <c r="BA103" s="192"/>
      <c r="BB103" s="4"/>
      <c r="BC103" s="4"/>
      <c r="BD103" s="4"/>
      <c r="BE103" s="4"/>
      <c r="BF103" s="4"/>
      <c r="BG103" s="4"/>
      <c r="BH103" s="141"/>
      <c r="BI103" s="164"/>
      <c r="BJ103" s="6"/>
      <c r="BK103" s="6"/>
      <c r="BL103" s="134"/>
      <c r="BM103" s="164"/>
      <c r="BN103" s="6"/>
      <c r="BO103" s="6"/>
      <c r="BP103" s="134"/>
      <c r="BQ103" s="8"/>
      <c r="BR103" s="4"/>
      <c r="BS103" s="4"/>
      <c r="BT103" s="141"/>
      <c r="BU103" s="164"/>
      <c r="BV103" s="6"/>
      <c r="BW103" s="6"/>
      <c r="BX103" s="134"/>
      <c r="BY103" s="8"/>
      <c r="BZ103" s="4"/>
      <c r="CA103" s="4"/>
      <c r="CB103" s="141"/>
      <c r="CC103" s="164"/>
      <c r="CD103" s="6"/>
      <c r="CE103" s="6"/>
      <c r="CF103" s="134"/>
      <c r="CG103" s="37"/>
      <c r="CH103" s="5"/>
      <c r="CI103" s="5"/>
      <c r="CJ103" s="82"/>
      <c r="CK103" s="8"/>
      <c r="CL103" s="4"/>
      <c r="CM103" s="4"/>
      <c r="CN103" s="141"/>
      <c r="CO103" s="147"/>
      <c r="CP103" s="128"/>
      <c r="CQ103" s="128"/>
      <c r="CR103" s="120"/>
    </row>
    <row r="104" spans="1:96" ht="44.25" customHeight="1" thickBot="1">
      <c r="A104" s="35"/>
      <c r="B104" s="10" t="str">
        <f>PONDERACION!H78</f>
        <v>6. Formular las medidas de manejo ambiental del acuífero del abanico del Quindío – Risaralda – Pereira.</v>
      </c>
      <c r="C104" s="207" t="str">
        <f>PONDERACION!I78</f>
        <v>Porcentaje</v>
      </c>
      <c r="D104" s="207" t="str">
        <f>PONDERACION!J78</f>
        <v>Porcentaje de avance</v>
      </c>
      <c r="E104" s="209">
        <f>PONDERACION!K78</f>
        <v>0</v>
      </c>
      <c r="F104" s="209">
        <f>PONDERACION!L78</f>
        <v>0.4</v>
      </c>
      <c r="G104" s="209">
        <f>PONDERACION!M78</f>
        <v>0.4</v>
      </c>
      <c r="H104" s="209">
        <f>PONDERACION!N78</f>
        <v>0.2</v>
      </c>
      <c r="I104" s="209">
        <f>PONDERACION!O78</f>
        <v>1</v>
      </c>
      <c r="J104" s="209">
        <f>PONDERACION!P78</f>
        <v>0</v>
      </c>
      <c r="K104" s="209">
        <f>PONDERACION!Q78</f>
        <v>0.25</v>
      </c>
      <c r="L104" s="209">
        <f>PONDERACION!R78</f>
        <v>0.25</v>
      </c>
      <c r="M104" s="209">
        <f>PONDERACION!S78</f>
        <v>0.25</v>
      </c>
      <c r="N104" s="461">
        <v>0</v>
      </c>
      <c r="O104" s="455">
        <v>45000000</v>
      </c>
      <c r="P104" s="455">
        <v>50000000</v>
      </c>
      <c r="Q104" s="456">
        <v>0</v>
      </c>
      <c r="R104" s="457">
        <f t="shared" si="66"/>
        <v>95000000</v>
      </c>
      <c r="S104" s="36"/>
      <c r="T104" s="3"/>
      <c r="U104" s="3"/>
      <c r="V104" s="3"/>
      <c r="W104" s="3"/>
      <c r="X104" s="3"/>
      <c r="Y104" s="3"/>
      <c r="Z104" s="3"/>
      <c r="AA104" s="3"/>
      <c r="AB104" s="3"/>
      <c r="AC104" s="3"/>
      <c r="AD104" s="34"/>
      <c r="AE104" s="5"/>
      <c r="AF104" s="5"/>
      <c r="AG104" s="5"/>
      <c r="AH104" s="5"/>
      <c r="AI104" s="5"/>
      <c r="AJ104" s="5"/>
      <c r="AK104" s="5"/>
      <c r="AL104" s="5"/>
      <c r="AM104" s="5"/>
      <c r="AN104" s="5"/>
      <c r="AO104" s="5"/>
      <c r="AP104" s="82"/>
      <c r="AQ104" s="36"/>
      <c r="AR104" s="3"/>
      <c r="AS104" s="3"/>
      <c r="AT104" s="3"/>
      <c r="AU104" s="3"/>
      <c r="AV104" s="3"/>
      <c r="AW104" s="3"/>
      <c r="AX104" s="34"/>
      <c r="AY104" s="36"/>
      <c r="AZ104" s="199"/>
      <c r="BA104" s="192"/>
      <c r="BB104" s="4"/>
      <c r="BC104" s="4"/>
      <c r="BD104" s="4"/>
      <c r="BE104" s="4"/>
      <c r="BF104" s="4"/>
      <c r="BG104" s="4"/>
      <c r="BH104" s="141"/>
      <c r="BI104" s="164"/>
      <c r="BJ104" s="6"/>
      <c r="BK104" s="6"/>
      <c r="BL104" s="134"/>
      <c r="BM104" s="164"/>
      <c r="BN104" s="6"/>
      <c r="BO104" s="6"/>
      <c r="BP104" s="134"/>
      <c r="BQ104" s="8"/>
      <c r="BR104" s="4"/>
      <c r="BS104" s="4"/>
      <c r="BT104" s="141"/>
      <c r="BU104" s="164"/>
      <c r="BV104" s="6"/>
      <c r="BW104" s="6"/>
      <c r="BX104" s="134"/>
      <c r="BY104" s="8"/>
      <c r="BZ104" s="4"/>
      <c r="CA104" s="4"/>
      <c r="CB104" s="141"/>
      <c r="CC104" s="164"/>
      <c r="CD104" s="6"/>
      <c r="CE104" s="6"/>
      <c r="CF104" s="134"/>
      <c r="CG104" s="37"/>
      <c r="CH104" s="5"/>
      <c r="CI104" s="5"/>
      <c r="CJ104" s="82"/>
      <c r="CK104" s="8"/>
      <c r="CL104" s="4"/>
      <c r="CM104" s="4"/>
      <c r="CN104" s="141"/>
      <c r="CO104" s="147"/>
      <c r="CP104" s="128"/>
      <c r="CQ104" s="128"/>
      <c r="CR104" s="120"/>
    </row>
    <row r="105" spans="1:96" ht="44.25" customHeight="1" thickBot="1">
      <c r="A105" s="35"/>
      <c r="B105" s="10" t="str">
        <f>PONDERACION!H79</f>
        <v>7. Formular guía de buenas prácticas ambientales para la protección del recurso hídrico subterráneo.</v>
      </c>
      <c r="C105" s="207" t="str">
        <f>PONDERACION!I79</f>
        <v>Guía</v>
      </c>
      <c r="D105" s="207" t="str">
        <f>PONDERACION!J79</f>
        <v>Guía de buenas prácticas</v>
      </c>
      <c r="E105" s="209">
        <f>PONDERACION!K79</f>
        <v>0</v>
      </c>
      <c r="F105" s="209">
        <f>PONDERACION!L79</f>
        <v>1</v>
      </c>
      <c r="G105" s="209">
        <f>PONDERACION!M79</f>
        <v>0</v>
      </c>
      <c r="H105" s="209">
        <f>PONDERACION!N79</f>
        <v>0</v>
      </c>
      <c r="I105" s="209">
        <f>PONDERACION!O79</f>
        <v>1</v>
      </c>
      <c r="J105" s="209">
        <f>PONDERACION!P79</f>
        <v>0</v>
      </c>
      <c r="K105" s="209">
        <f>PONDERACION!Q79</f>
        <v>0.25</v>
      </c>
      <c r="L105" s="209">
        <f>PONDERACION!R79</f>
        <v>0</v>
      </c>
      <c r="M105" s="209">
        <f>PONDERACION!S79</f>
        <v>0</v>
      </c>
      <c r="N105" s="461">
        <v>0</v>
      </c>
      <c r="O105" s="455">
        <v>50000000</v>
      </c>
      <c r="P105" s="456">
        <v>0</v>
      </c>
      <c r="Q105" s="456">
        <v>0</v>
      </c>
      <c r="R105" s="457">
        <f t="shared" si="66"/>
        <v>50000000</v>
      </c>
      <c r="S105" s="36"/>
      <c r="T105" s="3"/>
      <c r="U105" s="3"/>
      <c r="V105" s="3"/>
      <c r="W105" s="3"/>
      <c r="X105" s="3"/>
      <c r="Y105" s="3"/>
      <c r="Z105" s="3"/>
      <c r="AA105" s="3"/>
      <c r="AB105" s="3"/>
      <c r="AC105" s="3"/>
      <c r="AD105" s="34"/>
      <c r="AE105" s="5"/>
      <c r="AF105" s="5"/>
      <c r="AG105" s="5"/>
      <c r="AH105" s="5"/>
      <c r="AI105" s="5"/>
      <c r="AJ105" s="5"/>
      <c r="AK105" s="5"/>
      <c r="AL105" s="5"/>
      <c r="AM105" s="5"/>
      <c r="AN105" s="5"/>
      <c r="AO105" s="5"/>
      <c r="AP105" s="82"/>
      <c r="AQ105" s="36"/>
      <c r="AR105" s="3"/>
      <c r="AS105" s="3"/>
      <c r="AT105" s="3"/>
      <c r="AU105" s="3"/>
      <c r="AV105" s="3"/>
      <c r="AW105" s="3"/>
      <c r="AX105" s="34"/>
      <c r="AY105" s="36"/>
      <c r="AZ105" s="199"/>
      <c r="BA105" s="192"/>
      <c r="BB105" s="4"/>
      <c r="BC105" s="4"/>
      <c r="BD105" s="4"/>
      <c r="BE105" s="4"/>
      <c r="BF105" s="4"/>
      <c r="BG105" s="4"/>
      <c r="BH105" s="141"/>
      <c r="BI105" s="164"/>
      <c r="BJ105" s="6"/>
      <c r="BK105" s="6"/>
      <c r="BL105" s="134"/>
      <c r="BM105" s="164"/>
      <c r="BN105" s="6"/>
      <c r="BO105" s="6"/>
      <c r="BP105" s="134"/>
      <c r="BQ105" s="8"/>
      <c r="BR105" s="4"/>
      <c r="BS105" s="4"/>
      <c r="BT105" s="141"/>
      <c r="BU105" s="164"/>
      <c r="BV105" s="6"/>
      <c r="BW105" s="6"/>
      <c r="BX105" s="134"/>
      <c r="BY105" s="8"/>
      <c r="BZ105" s="4"/>
      <c r="CA105" s="4"/>
      <c r="CB105" s="141"/>
      <c r="CC105" s="164"/>
      <c r="CD105" s="6"/>
      <c r="CE105" s="6"/>
      <c r="CF105" s="134"/>
      <c r="CG105" s="37"/>
      <c r="CH105" s="5"/>
      <c r="CI105" s="5"/>
      <c r="CJ105" s="82"/>
      <c r="CK105" s="8"/>
      <c r="CL105" s="4"/>
      <c r="CM105" s="4"/>
      <c r="CN105" s="141"/>
      <c r="CO105" s="147"/>
      <c r="CP105" s="128"/>
      <c r="CQ105" s="128"/>
      <c r="CR105" s="120"/>
    </row>
    <row r="106" spans="1:96" ht="41.25" customHeight="1" thickBot="1">
      <c r="A106" s="58"/>
      <c r="B106" s="228" t="str">
        <f>PROGR_PROYEC_PONDE!E17</f>
        <v>Proyecto 12. Control, monitoreo y administración del recurso hídrico en el departamento del Quindío.</v>
      </c>
      <c r="C106" s="228"/>
      <c r="D106" s="59"/>
      <c r="E106" s="60"/>
      <c r="F106" s="60"/>
      <c r="G106" s="60"/>
      <c r="H106" s="60"/>
      <c r="I106" s="61"/>
      <c r="J106" s="251">
        <f>PROGR_PROYEC_PONDE!F17</f>
        <v>0.33</v>
      </c>
      <c r="K106" s="251">
        <f>J106</f>
        <v>0.33</v>
      </c>
      <c r="L106" s="251">
        <f>J106</f>
        <v>0.33</v>
      </c>
      <c r="M106" s="251">
        <f>J106</f>
        <v>0.33</v>
      </c>
      <c r="N106" s="469">
        <f>N108+N109+N110+N111+N112+N113+N114+N115+N116+N117+N118+N119+N120+N121</f>
        <v>2278440660</v>
      </c>
      <c r="O106" s="469">
        <f t="shared" ref="O106:R106" si="67">O108+O109+O110+O111+O112+O113+O114+O115+O116+O117+O118+O119+O120+O121</f>
        <v>1587189079.6900001</v>
      </c>
      <c r="P106" s="469">
        <f t="shared" si="67"/>
        <v>1434065127.8999999</v>
      </c>
      <c r="Q106" s="469">
        <f t="shared" si="67"/>
        <v>1500959495.9100001</v>
      </c>
      <c r="R106" s="469">
        <f t="shared" si="67"/>
        <v>6800654363.5</v>
      </c>
      <c r="S106" s="59"/>
      <c r="T106" s="60"/>
      <c r="U106" s="60">
        <f>SUM(S106:T106)</f>
        <v>0</v>
      </c>
      <c r="V106" s="60"/>
      <c r="W106" s="60"/>
      <c r="X106" s="60">
        <f>SUM(V106:W106)</f>
        <v>0</v>
      </c>
      <c r="Y106" s="60"/>
      <c r="Z106" s="60"/>
      <c r="AA106" s="60">
        <f>SUM(Y106:Z106)</f>
        <v>0</v>
      </c>
      <c r="AB106" s="60"/>
      <c r="AC106" s="60"/>
      <c r="AD106" s="114">
        <f>SUM(AB106:AC106)</f>
        <v>0</v>
      </c>
      <c r="AE106" s="62">
        <f>+(AE109*J109)</f>
        <v>0</v>
      </c>
      <c r="AF106" s="62">
        <f>+(AF109*K109)</f>
        <v>0</v>
      </c>
      <c r="AG106" s="63">
        <f>SUM(AE106:AF106)</f>
        <v>0</v>
      </c>
      <c r="AH106" s="62">
        <f>+(AH109*K109)</f>
        <v>0</v>
      </c>
      <c r="AI106" s="62">
        <f>+(AI109*K109)</f>
        <v>0</v>
      </c>
      <c r="AJ106" s="63">
        <f>SUM(AH106:AI106)</f>
        <v>0</v>
      </c>
      <c r="AK106" s="62">
        <f>+(AK109*$L$16)</f>
        <v>0</v>
      </c>
      <c r="AL106" s="62">
        <f>+(AL109*$L$16)</f>
        <v>0</v>
      </c>
      <c r="AM106" s="63">
        <f>SUM(AK106:AL106)</f>
        <v>0</v>
      </c>
      <c r="AN106" s="62">
        <f>+(AN109*$M$16)</f>
        <v>0</v>
      </c>
      <c r="AO106" s="62">
        <f>+(AO109*$M$16)</f>
        <v>0</v>
      </c>
      <c r="AP106" s="80">
        <f>SUM(AN106:AO106)</f>
        <v>0</v>
      </c>
      <c r="AQ106" s="59"/>
      <c r="AR106" s="60"/>
      <c r="AS106" s="60"/>
      <c r="AT106" s="60"/>
      <c r="AU106" s="60"/>
      <c r="AV106" s="60"/>
      <c r="AW106" s="60"/>
      <c r="AX106" s="114"/>
      <c r="AY106" s="59">
        <f>+U106+X106+AA106+AD106</f>
        <v>0</v>
      </c>
      <c r="AZ106" s="197" t="e">
        <f>+AY106/I106</f>
        <v>#DIV/0!</v>
      </c>
      <c r="BA106" s="190"/>
      <c r="BB106" s="64"/>
      <c r="BC106" s="64"/>
      <c r="BD106" s="64"/>
      <c r="BE106" s="64"/>
      <c r="BF106" s="64"/>
      <c r="BG106" s="64"/>
      <c r="BH106" s="139"/>
      <c r="BI106" s="162"/>
      <c r="BJ106" s="66"/>
      <c r="BK106" s="66"/>
      <c r="BL106" s="132"/>
      <c r="BM106" s="162"/>
      <c r="BN106" s="66"/>
      <c r="BO106" s="66"/>
      <c r="BP106" s="132"/>
      <c r="BQ106" s="65" t="e">
        <f t="shared" ref="BQ106:BT107" si="68">+BM106/BI106</f>
        <v>#DIV/0!</v>
      </c>
      <c r="BR106" s="64" t="e">
        <f t="shared" si="68"/>
        <v>#DIV/0!</v>
      </c>
      <c r="BS106" s="64" t="e">
        <f t="shared" si="68"/>
        <v>#DIV/0!</v>
      </c>
      <c r="BT106" s="139" t="e">
        <f t="shared" si="68"/>
        <v>#DIV/0!</v>
      </c>
      <c r="BU106" s="162"/>
      <c r="BV106" s="66"/>
      <c r="BW106" s="66"/>
      <c r="BX106" s="132"/>
      <c r="BY106" s="65" t="e">
        <f t="shared" ref="BY106:CB107" si="69">+BU106/BI106</f>
        <v>#DIV/0!</v>
      </c>
      <c r="BZ106" s="64" t="e">
        <f t="shared" si="69"/>
        <v>#DIV/0!</v>
      </c>
      <c r="CA106" s="64" t="e">
        <f t="shared" si="69"/>
        <v>#DIV/0!</v>
      </c>
      <c r="CB106" s="139" t="e">
        <f t="shared" si="69"/>
        <v>#DIV/0!</v>
      </c>
      <c r="CC106" s="162">
        <f t="shared" ref="CC106:CF107" si="70">+BM106-BU106</f>
        <v>0</v>
      </c>
      <c r="CD106" s="66">
        <f t="shared" si="70"/>
        <v>0</v>
      </c>
      <c r="CE106" s="66">
        <f t="shared" si="70"/>
        <v>0</v>
      </c>
      <c r="CF106" s="132">
        <f t="shared" si="70"/>
        <v>0</v>
      </c>
      <c r="CG106" s="62"/>
      <c r="CH106" s="63"/>
      <c r="CI106" s="63"/>
      <c r="CJ106" s="80"/>
      <c r="CK106" s="65" t="e">
        <f t="shared" ref="CK106:CN107" si="71">+CG106/CC106</f>
        <v>#DIV/0!</v>
      </c>
      <c r="CL106" s="64" t="e">
        <f t="shared" si="71"/>
        <v>#DIV/0!</v>
      </c>
      <c r="CM106" s="64" t="e">
        <f t="shared" si="71"/>
        <v>#DIV/0!</v>
      </c>
      <c r="CN106" s="139" t="e">
        <f t="shared" si="71"/>
        <v>#DIV/0!</v>
      </c>
      <c r="CO106" s="145">
        <f>SUM(BI106:BL106)</f>
        <v>0</v>
      </c>
      <c r="CP106" s="126">
        <f>SUM(BM106:BP106)</f>
        <v>0</v>
      </c>
      <c r="CQ106" s="126">
        <f>SUM(BU106:BX106)</f>
        <v>0</v>
      </c>
      <c r="CR106" s="118" t="e">
        <f>+CQ106/CO106</f>
        <v>#DIV/0!</v>
      </c>
    </row>
    <row r="107" spans="1:96" ht="13.5" thickBot="1">
      <c r="A107" s="70"/>
      <c r="B107" s="229" t="s">
        <v>2583</v>
      </c>
      <c r="C107" s="229"/>
      <c r="D107" s="67"/>
      <c r="E107" s="68"/>
      <c r="F107" s="68"/>
      <c r="G107" s="68"/>
      <c r="H107" s="68"/>
      <c r="I107" s="69"/>
      <c r="J107" s="71"/>
      <c r="K107" s="72"/>
      <c r="L107" s="72"/>
      <c r="M107" s="81"/>
      <c r="N107" s="464"/>
      <c r="O107" s="464"/>
      <c r="P107" s="464"/>
      <c r="Q107" s="464"/>
      <c r="R107" s="464"/>
      <c r="S107" s="67"/>
      <c r="T107" s="68"/>
      <c r="U107" s="68">
        <f>SUM(S107:T107)</f>
        <v>0</v>
      </c>
      <c r="V107" s="68"/>
      <c r="W107" s="68"/>
      <c r="X107" s="68">
        <f>SUM(V107:W107)</f>
        <v>0</v>
      </c>
      <c r="Y107" s="68"/>
      <c r="Z107" s="68"/>
      <c r="AA107" s="68">
        <f>SUM(Y107:Z107)</f>
        <v>0</v>
      </c>
      <c r="AB107" s="68"/>
      <c r="AC107" s="68"/>
      <c r="AD107" s="115">
        <f>SUM(AB107:AC107)</f>
        <v>0</v>
      </c>
      <c r="AE107" s="174" t="e">
        <f>+(#REF!*#REF!)+(#REF!*#REF!)</f>
        <v>#REF!</v>
      </c>
      <c r="AF107" s="174" t="e">
        <f>+(#REF!*#REF!)+(#REF!*#REF!)</f>
        <v>#REF!</v>
      </c>
      <c r="AG107" s="100" t="e">
        <f>SUM(AE107:AF107)</f>
        <v>#REF!</v>
      </c>
      <c r="AH107" s="174" t="e">
        <f>+(#REF!*#REF!)+(#REF!*#REF!)</f>
        <v>#REF!</v>
      </c>
      <c r="AI107" s="174" t="e">
        <f>+(#REF!*#REF!)+(#REF!*#REF!)</f>
        <v>#REF!</v>
      </c>
      <c r="AJ107" s="100" t="e">
        <f>SUM(AH107:AI107)</f>
        <v>#REF!</v>
      </c>
      <c r="AK107" s="174" t="e">
        <f>+(#REF!*#REF!)+(#REF!*#REF!)</f>
        <v>#REF!</v>
      </c>
      <c r="AL107" s="174" t="e">
        <f>+(#REF!*#REF!)+(#REF!*#REF!)</f>
        <v>#REF!</v>
      </c>
      <c r="AM107" s="100" t="e">
        <f>SUM(AK107:AL107)</f>
        <v>#REF!</v>
      </c>
      <c r="AN107" s="174" t="e">
        <f>+(#REF!*#REF!)+(#REF!*#REF!)</f>
        <v>#REF!</v>
      </c>
      <c r="AO107" s="174" t="e">
        <f>+(#REF!*#REF!)+(#REF!*#REF!)</f>
        <v>#REF!</v>
      </c>
      <c r="AP107" s="183" t="e">
        <f>SUM(AN107:AO107)</f>
        <v>#REF!</v>
      </c>
      <c r="AQ107" s="67"/>
      <c r="AR107" s="68"/>
      <c r="AS107" s="68"/>
      <c r="AT107" s="68"/>
      <c r="AU107" s="68"/>
      <c r="AV107" s="68"/>
      <c r="AW107" s="68"/>
      <c r="AX107" s="115"/>
      <c r="AY107" s="67">
        <f>+U107+X107+AA107+AD107</f>
        <v>0</v>
      </c>
      <c r="AZ107" s="198" t="e">
        <f>+AY107/I107</f>
        <v>#DIV/0!</v>
      </c>
      <c r="BA107" s="191"/>
      <c r="BB107" s="73"/>
      <c r="BC107" s="73"/>
      <c r="BD107" s="73"/>
      <c r="BE107" s="73"/>
      <c r="BF107" s="73"/>
      <c r="BG107" s="73"/>
      <c r="BH107" s="140"/>
      <c r="BI107" s="163"/>
      <c r="BJ107" s="75"/>
      <c r="BK107" s="75"/>
      <c r="BL107" s="133"/>
      <c r="BM107" s="163"/>
      <c r="BN107" s="75"/>
      <c r="BO107" s="75"/>
      <c r="BP107" s="133"/>
      <c r="BQ107" s="74" t="e">
        <f t="shared" si="68"/>
        <v>#DIV/0!</v>
      </c>
      <c r="BR107" s="73" t="e">
        <f t="shared" si="68"/>
        <v>#DIV/0!</v>
      </c>
      <c r="BS107" s="73" t="e">
        <f t="shared" si="68"/>
        <v>#DIV/0!</v>
      </c>
      <c r="BT107" s="140" t="e">
        <f t="shared" si="68"/>
        <v>#DIV/0!</v>
      </c>
      <c r="BU107" s="163"/>
      <c r="BV107" s="75"/>
      <c r="BW107" s="75"/>
      <c r="BX107" s="133"/>
      <c r="BY107" s="74" t="e">
        <f t="shared" si="69"/>
        <v>#DIV/0!</v>
      </c>
      <c r="BZ107" s="73" t="e">
        <f t="shared" si="69"/>
        <v>#DIV/0!</v>
      </c>
      <c r="CA107" s="73" t="e">
        <f t="shared" si="69"/>
        <v>#DIV/0!</v>
      </c>
      <c r="CB107" s="140" t="e">
        <f t="shared" si="69"/>
        <v>#DIV/0!</v>
      </c>
      <c r="CC107" s="163">
        <f t="shared" si="70"/>
        <v>0</v>
      </c>
      <c r="CD107" s="75">
        <f t="shared" si="70"/>
        <v>0</v>
      </c>
      <c r="CE107" s="75">
        <f t="shared" si="70"/>
        <v>0</v>
      </c>
      <c r="CF107" s="133">
        <f t="shared" si="70"/>
        <v>0</v>
      </c>
      <c r="CG107" s="174"/>
      <c r="CH107" s="100"/>
      <c r="CI107" s="100"/>
      <c r="CJ107" s="183"/>
      <c r="CK107" s="74" t="e">
        <f t="shared" si="71"/>
        <v>#DIV/0!</v>
      </c>
      <c r="CL107" s="73" t="e">
        <f t="shared" si="71"/>
        <v>#DIV/0!</v>
      </c>
      <c r="CM107" s="73" t="e">
        <f t="shared" si="71"/>
        <v>#DIV/0!</v>
      </c>
      <c r="CN107" s="140" t="e">
        <f t="shared" si="71"/>
        <v>#DIV/0!</v>
      </c>
      <c r="CO107" s="146">
        <f>SUM(BI107:BL107)</f>
        <v>0</v>
      </c>
      <c r="CP107" s="127">
        <f>SUM(BM107:BP107)</f>
        <v>0</v>
      </c>
      <c r="CQ107" s="127">
        <f>SUM(BU107:BX107)</f>
        <v>0</v>
      </c>
      <c r="CR107" s="119" t="e">
        <f>+CQ107/CO107</f>
        <v>#DIV/0!</v>
      </c>
    </row>
    <row r="108" spans="1:96" ht="44.25" customHeight="1" thickBot="1">
      <c r="A108" s="35"/>
      <c r="B108" s="10" t="str">
        <f>PONDERACION!H80</f>
        <v>1. Realizar monitoreo del recurso hídrico subterráneo e isotopía, según programa anual.</v>
      </c>
      <c r="C108" s="207" t="str">
        <f>PONDERACION!I80</f>
        <v>Porcentaje</v>
      </c>
      <c r="D108" s="207" t="str">
        <f>PONDERACION!J80</f>
        <v>% de ejecución Programa Anual</v>
      </c>
      <c r="E108" s="209">
        <f>PONDERACION!K80</f>
        <v>0.25</v>
      </c>
      <c r="F108" s="209">
        <f>PONDERACION!L80</f>
        <v>0.25</v>
      </c>
      <c r="G108" s="209">
        <f>PONDERACION!M80</f>
        <v>0.25</v>
      </c>
      <c r="H108" s="209">
        <f>PONDERACION!N80</f>
        <v>0.25</v>
      </c>
      <c r="I108" s="209">
        <f>PONDERACION!O80</f>
        <v>1</v>
      </c>
      <c r="J108" s="209">
        <f>PONDERACION!P80</f>
        <v>7.0000000000000007E-2</v>
      </c>
      <c r="K108" s="209">
        <f>PONDERACION!Q80</f>
        <v>7.0000000000000007E-2</v>
      </c>
      <c r="L108" s="209">
        <f>PONDERACION!R80</f>
        <v>7.0000000000000007E-2</v>
      </c>
      <c r="M108" s="209">
        <f>PONDERACION!S80</f>
        <v>7.0000000000000007E-2</v>
      </c>
      <c r="N108" s="474">
        <v>75050000</v>
      </c>
      <c r="O108" s="459">
        <v>75650000</v>
      </c>
      <c r="P108" s="459">
        <v>59432500</v>
      </c>
      <c r="Q108" s="459">
        <v>83400000</v>
      </c>
      <c r="R108" s="455">
        <f>SUM(N108:Q108)</f>
        <v>293532500</v>
      </c>
      <c r="S108" s="36"/>
      <c r="T108" s="3"/>
      <c r="U108" s="3"/>
      <c r="V108" s="3"/>
      <c r="W108" s="3"/>
      <c r="X108" s="3"/>
      <c r="Y108" s="3"/>
      <c r="Z108" s="3"/>
      <c r="AA108" s="3"/>
      <c r="AB108" s="3"/>
      <c r="AC108" s="3"/>
      <c r="AD108" s="34"/>
      <c r="AE108" s="5"/>
      <c r="AF108" s="5"/>
      <c r="AG108" s="5"/>
      <c r="AH108" s="5"/>
      <c r="AI108" s="5"/>
      <c r="AJ108" s="5"/>
      <c r="AK108" s="5"/>
      <c r="AL108" s="5"/>
      <c r="AM108" s="5"/>
      <c r="AN108" s="5"/>
      <c r="AO108" s="5"/>
      <c r="AP108" s="82"/>
      <c r="AQ108" s="36"/>
      <c r="AR108" s="3"/>
      <c r="AS108" s="3"/>
      <c r="AT108" s="3"/>
      <c r="AU108" s="3"/>
      <c r="AV108" s="3"/>
      <c r="AW108" s="3"/>
      <c r="AX108" s="34"/>
      <c r="AY108" s="36"/>
      <c r="AZ108" s="199"/>
      <c r="BA108" s="192"/>
      <c r="BB108" s="4"/>
      <c r="BC108" s="4"/>
      <c r="BD108" s="4"/>
      <c r="BE108" s="4"/>
      <c r="BF108" s="4"/>
      <c r="BG108" s="4"/>
      <c r="BH108" s="141"/>
      <c r="BI108" s="164"/>
      <c r="BJ108" s="6"/>
      <c r="BK108" s="6"/>
      <c r="BL108" s="134"/>
      <c r="BM108" s="164"/>
      <c r="BN108" s="6"/>
      <c r="BO108" s="6"/>
      <c r="BP108" s="134"/>
      <c r="BQ108" s="8"/>
      <c r="BR108" s="4"/>
      <c r="BS108" s="4"/>
      <c r="BT108" s="141"/>
      <c r="BU108" s="164"/>
      <c r="BV108" s="6"/>
      <c r="BW108" s="6"/>
      <c r="BX108" s="134"/>
      <c r="BY108" s="8"/>
      <c r="BZ108" s="4"/>
      <c r="CA108" s="4"/>
      <c r="CB108" s="141"/>
      <c r="CC108" s="164"/>
      <c r="CD108" s="6"/>
      <c r="CE108" s="6"/>
      <c r="CF108" s="134"/>
      <c r="CG108" s="37"/>
      <c r="CH108" s="5"/>
      <c r="CI108" s="5"/>
      <c r="CJ108" s="82"/>
      <c r="CK108" s="8"/>
      <c r="CL108" s="4"/>
      <c r="CM108" s="4"/>
      <c r="CN108" s="141"/>
      <c r="CO108" s="147"/>
      <c r="CP108" s="128"/>
      <c r="CQ108" s="128"/>
      <c r="CR108" s="120"/>
    </row>
    <row r="109" spans="1:96" ht="44.25" customHeight="1" thickBot="1">
      <c r="A109" s="35"/>
      <c r="B109" s="10" t="str">
        <f>PONDERACION!H81</f>
        <v>2. Operar la red hidrometeorológica de la Entidad.</v>
      </c>
      <c r="C109" s="207" t="str">
        <f>PONDERACION!I81</f>
        <v>Porcentaje</v>
      </c>
      <c r="D109" s="207" t="str">
        <f>PONDERACION!J81</f>
        <v>% Estaciones en Operación</v>
      </c>
      <c r="E109" s="209">
        <f>PONDERACION!K81</f>
        <v>0.25</v>
      </c>
      <c r="F109" s="209">
        <f>PONDERACION!L81</f>
        <v>0.25</v>
      </c>
      <c r="G109" s="209">
        <f>PONDERACION!M81</f>
        <v>0.25</v>
      </c>
      <c r="H109" s="209">
        <f>PONDERACION!N81</f>
        <v>0.25</v>
      </c>
      <c r="I109" s="209">
        <f>PONDERACION!O81</f>
        <v>1</v>
      </c>
      <c r="J109" s="209">
        <f>PONDERACION!P81</f>
        <v>7.0000000000000007E-2</v>
      </c>
      <c r="K109" s="209">
        <f>PONDERACION!Q81</f>
        <v>7.0000000000000007E-2</v>
      </c>
      <c r="L109" s="209">
        <f>PONDERACION!R81</f>
        <v>7.0000000000000007E-2</v>
      </c>
      <c r="M109" s="209">
        <f>PONDERACION!S81</f>
        <v>7.0000000000000007E-2</v>
      </c>
      <c r="N109" s="454">
        <v>84658220</v>
      </c>
      <c r="O109" s="455">
        <v>80000000</v>
      </c>
      <c r="P109" s="455">
        <v>64071000</v>
      </c>
      <c r="Q109" s="455">
        <v>105071040</v>
      </c>
      <c r="R109" s="455">
        <f t="shared" ref="R109:R121" si="72">SUM(N109:Q109)</f>
        <v>333800260</v>
      </c>
      <c r="S109" s="36"/>
      <c r="T109" s="3"/>
      <c r="U109" s="3"/>
      <c r="V109" s="3"/>
      <c r="W109" s="3"/>
      <c r="X109" s="3"/>
      <c r="Y109" s="3"/>
      <c r="Z109" s="3"/>
      <c r="AA109" s="3"/>
      <c r="AB109" s="3"/>
      <c r="AC109" s="3"/>
      <c r="AD109" s="34"/>
      <c r="AE109" s="5"/>
      <c r="AF109" s="5"/>
      <c r="AG109" s="5"/>
      <c r="AH109" s="5"/>
      <c r="AI109" s="5"/>
      <c r="AJ109" s="5"/>
      <c r="AK109" s="5"/>
      <c r="AL109" s="5"/>
      <c r="AM109" s="5"/>
      <c r="AN109" s="5"/>
      <c r="AO109" s="5"/>
      <c r="AP109" s="82"/>
      <c r="AQ109" s="36"/>
      <c r="AR109" s="3"/>
      <c r="AS109" s="3"/>
      <c r="AT109" s="3"/>
      <c r="AU109" s="3"/>
      <c r="AV109" s="3"/>
      <c r="AW109" s="3"/>
      <c r="AX109" s="34"/>
      <c r="AY109" s="36"/>
      <c r="AZ109" s="199"/>
      <c r="BA109" s="192"/>
      <c r="BB109" s="4"/>
      <c r="BC109" s="4"/>
      <c r="BD109" s="4"/>
      <c r="BE109" s="4"/>
      <c r="BF109" s="4"/>
      <c r="BG109" s="4"/>
      <c r="BH109" s="141"/>
      <c r="BI109" s="164"/>
      <c r="BJ109" s="6"/>
      <c r="BK109" s="6"/>
      <c r="BL109" s="134"/>
      <c r="BM109" s="164"/>
      <c r="BN109" s="6"/>
      <c r="BO109" s="6"/>
      <c r="BP109" s="134"/>
      <c r="BQ109" s="8"/>
      <c r="BR109" s="4"/>
      <c r="BS109" s="4"/>
      <c r="BT109" s="141"/>
      <c r="BU109" s="164"/>
      <c r="BV109" s="6"/>
      <c r="BW109" s="6"/>
      <c r="BX109" s="134"/>
      <c r="BY109" s="8"/>
      <c r="BZ109" s="4"/>
      <c r="CA109" s="4"/>
      <c r="CB109" s="141"/>
      <c r="CC109" s="164"/>
      <c r="CD109" s="6"/>
      <c r="CE109" s="6"/>
      <c r="CF109" s="134"/>
      <c r="CG109" s="37"/>
      <c r="CH109" s="5"/>
      <c r="CI109" s="5"/>
      <c r="CJ109" s="82"/>
      <c r="CK109" s="8"/>
      <c r="CL109" s="4"/>
      <c r="CM109" s="4"/>
      <c r="CN109" s="141"/>
      <c r="CO109" s="147"/>
      <c r="CP109" s="128"/>
      <c r="CQ109" s="128"/>
      <c r="CR109" s="120"/>
    </row>
    <row r="110" spans="1:96" ht="44.25" customHeight="1" thickBot="1">
      <c r="A110" s="35"/>
      <c r="B110" s="10" t="str">
        <f>PONDERACION!H82</f>
        <v>3. Operar la red de monitoreo hidrobiológico.</v>
      </c>
      <c r="C110" s="207" t="str">
        <f>PONDERACION!I82</f>
        <v>Porcentaje</v>
      </c>
      <c r="D110" s="207" t="str">
        <f>PONDERACION!J82</f>
        <v>% de la red en operación</v>
      </c>
      <c r="E110" s="209">
        <f>PONDERACION!K82</f>
        <v>0.25</v>
      </c>
      <c r="F110" s="209">
        <f>PONDERACION!L82</f>
        <v>0.25</v>
      </c>
      <c r="G110" s="209">
        <f>PONDERACION!M82</f>
        <v>0.25</v>
      </c>
      <c r="H110" s="209">
        <f>PONDERACION!N82</f>
        <v>0.25</v>
      </c>
      <c r="I110" s="209">
        <f>PONDERACION!O82</f>
        <v>1</v>
      </c>
      <c r="J110" s="209">
        <f>PONDERACION!P82</f>
        <v>7.0000000000000007E-2</v>
      </c>
      <c r="K110" s="209">
        <f>PONDERACION!Q82</f>
        <v>7.0000000000000007E-2</v>
      </c>
      <c r="L110" s="209">
        <f>PONDERACION!R82</f>
        <v>7.0000000000000007E-2</v>
      </c>
      <c r="M110" s="209">
        <f>PONDERACION!S82</f>
        <v>7.0000000000000007E-2</v>
      </c>
      <c r="N110" s="454">
        <v>21500000</v>
      </c>
      <c r="O110" s="455">
        <v>30000000</v>
      </c>
      <c r="P110" s="455">
        <v>49285800</v>
      </c>
      <c r="Q110" s="455">
        <v>52851806</v>
      </c>
      <c r="R110" s="455">
        <f t="shared" si="72"/>
        <v>153637606</v>
      </c>
      <c r="S110" s="36"/>
      <c r="T110" s="3"/>
      <c r="U110" s="3"/>
      <c r="V110" s="3"/>
      <c r="W110" s="3"/>
      <c r="X110" s="3"/>
      <c r="Y110" s="3"/>
      <c r="Z110" s="3"/>
      <c r="AA110" s="3"/>
      <c r="AB110" s="3"/>
      <c r="AC110" s="3"/>
      <c r="AD110" s="34"/>
      <c r="AE110" s="5"/>
      <c r="AF110" s="5"/>
      <c r="AG110" s="5"/>
      <c r="AH110" s="5"/>
      <c r="AI110" s="5"/>
      <c r="AJ110" s="5"/>
      <c r="AK110" s="5"/>
      <c r="AL110" s="5"/>
      <c r="AM110" s="5"/>
      <c r="AN110" s="5"/>
      <c r="AO110" s="5"/>
      <c r="AP110" s="82"/>
      <c r="AQ110" s="36"/>
      <c r="AR110" s="3"/>
      <c r="AS110" s="3"/>
      <c r="AT110" s="3"/>
      <c r="AU110" s="3"/>
      <c r="AV110" s="3"/>
      <c r="AW110" s="3"/>
      <c r="AX110" s="34"/>
      <c r="AY110" s="36"/>
      <c r="AZ110" s="199"/>
      <c r="BA110" s="192"/>
      <c r="BB110" s="4"/>
      <c r="BC110" s="4"/>
      <c r="BD110" s="4"/>
      <c r="BE110" s="4"/>
      <c r="BF110" s="4"/>
      <c r="BG110" s="4"/>
      <c r="BH110" s="141"/>
      <c r="BI110" s="164"/>
      <c r="BJ110" s="6"/>
      <c r="BK110" s="6"/>
      <c r="BL110" s="134"/>
      <c r="BM110" s="164"/>
      <c r="BN110" s="6"/>
      <c r="BO110" s="6"/>
      <c r="BP110" s="134"/>
      <c r="BQ110" s="8"/>
      <c r="BR110" s="4"/>
      <c r="BS110" s="4"/>
      <c r="BT110" s="141"/>
      <c r="BU110" s="164"/>
      <c r="BV110" s="6"/>
      <c r="BW110" s="6"/>
      <c r="BX110" s="134"/>
      <c r="BY110" s="8"/>
      <c r="BZ110" s="4"/>
      <c r="CA110" s="4"/>
      <c r="CB110" s="141"/>
      <c r="CC110" s="164"/>
      <c r="CD110" s="6"/>
      <c r="CE110" s="6"/>
      <c r="CF110" s="134"/>
      <c r="CG110" s="37"/>
      <c r="CH110" s="5"/>
      <c r="CI110" s="5"/>
      <c r="CJ110" s="82"/>
      <c r="CK110" s="8"/>
      <c r="CL110" s="4"/>
      <c r="CM110" s="4"/>
      <c r="CN110" s="141"/>
      <c r="CO110" s="147"/>
      <c r="CP110" s="128"/>
      <c r="CQ110" s="128"/>
      <c r="CR110" s="120"/>
    </row>
    <row r="111" spans="1:96" ht="44.25" customHeight="1" thickBot="1">
      <c r="A111" s="35"/>
      <c r="B111" s="10" t="str">
        <f>PONDERACION!H83</f>
        <v xml:space="preserve">4. Operar la red monitoreo de vertimientos de aguas residuales, fuentes hídricas. </v>
      </c>
      <c r="C111" s="207" t="str">
        <f>PONDERACION!I83</f>
        <v>Porcentaje</v>
      </c>
      <c r="D111" s="207" t="str">
        <f>PONDERACION!J83</f>
        <v>% de ejecución Programa Anual</v>
      </c>
      <c r="E111" s="209">
        <f>PONDERACION!K83</f>
        <v>0.25</v>
      </c>
      <c r="F111" s="209">
        <f>PONDERACION!L83</f>
        <v>0.25</v>
      </c>
      <c r="G111" s="209">
        <f>PONDERACION!M83</f>
        <v>0.25</v>
      </c>
      <c r="H111" s="209">
        <f>PONDERACION!N83</f>
        <v>0.25</v>
      </c>
      <c r="I111" s="209">
        <f>PONDERACION!O83</f>
        <v>1</v>
      </c>
      <c r="J111" s="209">
        <f>PONDERACION!P83</f>
        <v>7.0000000000000007E-2</v>
      </c>
      <c r="K111" s="209">
        <f>PONDERACION!Q83</f>
        <v>7.0000000000000007E-2</v>
      </c>
      <c r="L111" s="209">
        <f>PONDERACION!R83</f>
        <v>7.0000000000000007E-2</v>
      </c>
      <c r="M111" s="209">
        <f>PONDERACION!S83</f>
        <v>7.0000000000000007E-2</v>
      </c>
      <c r="N111" s="454">
        <v>728046838</v>
      </c>
      <c r="O111" s="457">
        <v>388380667.56999999</v>
      </c>
      <c r="P111" s="457">
        <v>277511838.82999998</v>
      </c>
      <c r="Q111" s="457">
        <v>273622874.92000002</v>
      </c>
      <c r="R111" s="455">
        <f t="shared" si="72"/>
        <v>1667562219.3199999</v>
      </c>
      <c r="S111" s="36"/>
      <c r="T111" s="3"/>
      <c r="U111" s="3"/>
      <c r="V111" s="3"/>
      <c r="W111" s="3"/>
      <c r="X111" s="3"/>
      <c r="Y111" s="3"/>
      <c r="Z111" s="3"/>
      <c r="AA111" s="3"/>
      <c r="AB111" s="3"/>
      <c r="AC111" s="3"/>
      <c r="AD111" s="34"/>
      <c r="AE111" s="5"/>
      <c r="AF111" s="5"/>
      <c r="AG111" s="5"/>
      <c r="AH111" s="5"/>
      <c r="AI111" s="5"/>
      <c r="AJ111" s="5"/>
      <c r="AK111" s="5"/>
      <c r="AL111" s="5"/>
      <c r="AM111" s="5"/>
      <c r="AN111" s="5"/>
      <c r="AO111" s="5"/>
      <c r="AP111" s="82"/>
      <c r="AQ111" s="36"/>
      <c r="AR111" s="3"/>
      <c r="AS111" s="3"/>
      <c r="AT111" s="3"/>
      <c r="AU111" s="3"/>
      <c r="AV111" s="3"/>
      <c r="AW111" s="3"/>
      <c r="AX111" s="34"/>
      <c r="AY111" s="36"/>
      <c r="AZ111" s="199"/>
      <c r="BA111" s="192"/>
      <c r="BB111" s="4"/>
      <c r="BC111" s="4"/>
      <c r="BD111" s="4"/>
      <c r="BE111" s="4"/>
      <c r="BF111" s="4"/>
      <c r="BG111" s="4"/>
      <c r="BH111" s="141"/>
      <c r="BI111" s="164"/>
      <c r="BJ111" s="6"/>
      <c r="BK111" s="6"/>
      <c r="BL111" s="134"/>
      <c r="BM111" s="164"/>
      <c r="BN111" s="6"/>
      <c r="BO111" s="6"/>
      <c r="BP111" s="134"/>
      <c r="BQ111" s="8"/>
      <c r="BR111" s="4"/>
      <c r="BS111" s="4"/>
      <c r="BT111" s="141"/>
      <c r="BU111" s="164"/>
      <c r="BV111" s="6"/>
      <c r="BW111" s="6"/>
      <c r="BX111" s="134"/>
      <c r="BY111" s="8"/>
      <c r="BZ111" s="4"/>
      <c r="CA111" s="4"/>
      <c r="CB111" s="141"/>
      <c r="CC111" s="164"/>
      <c r="CD111" s="6"/>
      <c r="CE111" s="6"/>
      <c r="CF111" s="134"/>
      <c r="CG111" s="37"/>
      <c r="CH111" s="5"/>
      <c r="CI111" s="5"/>
      <c r="CJ111" s="82"/>
      <c r="CK111" s="8"/>
      <c r="CL111" s="4"/>
      <c r="CM111" s="4"/>
      <c r="CN111" s="141"/>
      <c r="CO111" s="147"/>
      <c r="CP111" s="128"/>
      <c r="CQ111" s="128"/>
      <c r="CR111" s="120"/>
    </row>
    <row r="112" spans="1:96" ht="44.25" customHeight="1" thickBot="1">
      <c r="A112" s="35"/>
      <c r="B112" s="10" t="str">
        <f>PONDERACION!H84</f>
        <v>5. Mantener la acreditación del laboratorio de aguas de la CRQ, según plan operativo anual.</v>
      </c>
      <c r="C112" s="207" t="str">
        <f>PONDERACION!I84</f>
        <v>Porcentaje</v>
      </c>
      <c r="D112" s="207" t="str">
        <f>PONDERACION!J84</f>
        <v>% de ejecución del  plan operativo  anual para el sostenimiento de acreditación del laboratorio</v>
      </c>
      <c r="E112" s="209">
        <f>PONDERACION!K84</f>
        <v>0.25</v>
      </c>
      <c r="F112" s="209">
        <f>PONDERACION!L84</f>
        <v>0.25</v>
      </c>
      <c r="G112" s="209">
        <f>PONDERACION!M84</f>
        <v>0.25</v>
      </c>
      <c r="H112" s="209">
        <f>PONDERACION!N84</f>
        <v>0.25</v>
      </c>
      <c r="I112" s="209">
        <f>PONDERACION!O84</f>
        <v>1</v>
      </c>
      <c r="J112" s="209">
        <f>PONDERACION!P84</f>
        <v>0.08</v>
      </c>
      <c r="K112" s="209">
        <f>PONDERACION!Q84</f>
        <v>7.0000000000000007E-2</v>
      </c>
      <c r="L112" s="209">
        <f>PONDERACION!R84</f>
        <v>7.0000000000000007E-2</v>
      </c>
      <c r="M112" s="209">
        <f>PONDERACION!S84</f>
        <v>7.0000000000000007E-2</v>
      </c>
      <c r="N112" s="454">
        <v>90610000</v>
      </c>
      <c r="O112" s="455">
        <v>95210000</v>
      </c>
      <c r="P112" s="455">
        <v>85970500</v>
      </c>
      <c r="Q112" s="455">
        <v>109844025</v>
      </c>
      <c r="R112" s="455">
        <f t="shared" si="72"/>
        <v>381634525</v>
      </c>
      <c r="S112" s="36"/>
      <c r="T112" s="3"/>
      <c r="U112" s="3"/>
      <c r="V112" s="3"/>
      <c r="W112" s="3"/>
      <c r="X112" s="3"/>
      <c r="Y112" s="3"/>
      <c r="Z112" s="3"/>
      <c r="AA112" s="3"/>
      <c r="AB112" s="3"/>
      <c r="AC112" s="3"/>
      <c r="AD112" s="34"/>
      <c r="AE112" s="5"/>
      <c r="AF112" s="5"/>
      <c r="AG112" s="5"/>
      <c r="AH112" s="5"/>
      <c r="AI112" s="5"/>
      <c r="AJ112" s="5"/>
      <c r="AK112" s="5"/>
      <c r="AL112" s="5"/>
      <c r="AM112" s="5"/>
      <c r="AN112" s="5"/>
      <c r="AO112" s="5"/>
      <c r="AP112" s="82"/>
      <c r="AQ112" s="36"/>
      <c r="AR112" s="3"/>
      <c r="AS112" s="3"/>
      <c r="AT112" s="3"/>
      <c r="AU112" s="3"/>
      <c r="AV112" s="3"/>
      <c r="AW112" s="3"/>
      <c r="AX112" s="34"/>
      <c r="AY112" s="36"/>
      <c r="AZ112" s="199"/>
      <c r="BA112" s="192"/>
      <c r="BB112" s="4"/>
      <c r="BC112" s="4"/>
      <c r="BD112" s="4"/>
      <c r="BE112" s="4"/>
      <c r="BF112" s="4"/>
      <c r="BG112" s="4"/>
      <c r="BH112" s="141"/>
      <c r="BI112" s="164"/>
      <c r="BJ112" s="6"/>
      <c r="BK112" s="6"/>
      <c r="BL112" s="134"/>
      <c r="BM112" s="164"/>
      <c r="BN112" s="6"/>
      <c r="BO112" s="6"/>
      <c r="BP112" s="134"/>
      <c r="BQ112" s="8"/>
      <c r="BR112" s="4"/>
      <c r="BS112" s="4"/>
      <c r="BT112" s="141"/>
      <c r="BU112" s="164"/>
      <c r="BV112" s="6"/>
      <c r="BW112" s="6"/>
      <c r="BX112" s="134"/>
      <c r="BY112" s="8"/>
      <c r="BZ112" s="4"/>
      <c r="CA112" s="4"/>
      <c r="CB112" s="141"/>
      <c r="CC112" s="164"/>
      <c r="CD112" s="6"/>
      <c r="CE112" s="6"/>
      <c r="CF112" s="134"/>
      <c r="CG112" s="37"/>
      <c r="CH112" s="5"/>
      <c r="CI112" s="5"/>
      <c r="CJ112" s="82"/>
      <c r="CK112" s="8"/>
      <c r="CL112" s="4"/>
      <c r="CM112" s="4"/>
      <c r="CN112" s="141"/>
      <c r="CO112" s="147"/>
      <c r="CP112" s="128"/>
      <c r="CQ112" s="128"/>
      <c r="CR112" s="120"/>
    </row>
    <row r="113" spans="1:96" ht="44.25" customHeight="1" thickBot="1">
      <c r="A113" s="35"/>
      <c r="B113" s="10" t="str">
        <f>PONDERACION!H85</f>
        <v>6. Atender las solicitudes de permisos de vertimiento de aguas residuales al suelo y/o cuerpos de agua.</v>
      </c>
      <c r="C113" s="207" t="str">
        <f>PONDERACION!I85</f>
        <v>Porcentaje</v>
      </c>
      <c r="D113" s="207" t="str">
        <f>PONDERACION!J85</f>
        <v>% de solicitudes atendidas</v>
      </c>
      <c r="E113" s="209">
        <f>PONDERACION!K85</f>
        <v>0.25</v>
      </c>
      <c r="F113" s="209">
        <f>PONDERACION!L85</f>
        <v>0.25</v>
      </c>
      <c r="G113" s="209">
        <f>PONDERACION!M85</f>
        <v>0.25</v>
      </c>
      <c r="H113" s="209">
        <f>PONDERACION!N85</f>
        <v>0.25</v>
      </c>
      <c r="I113" s="209">
        <f>PONDERACION!O85</f>
        <v>1</v>
      </c>
      <c r="J113" s="209">
        <f>PONDERACION!P85</f>
        <v>0.08</v>
      </c>
      <c r="K113" s="209">
        <f>PONDERACION!Q85</f>
        <v>7.0000000000000007E-2</v>
      </c>
      <c r="L113" s="209">
        <f>PONDERACION!R85</f>
        <v>7.0000000000000007E-2</v>
      </c>
      <c r="M113" s="209">
        <f>PONDERACION!S85</f>
        <v>7.0000000000000007E-2</v>
      </c>
      <c r="N113" s="454">
        <v>250000000</v>
      </c>
      <c r="O113" s="455">
        <v>95000000</v>
      </c>
      <c r="P113" s="457">
        <v>118136860.19</v>
      </c>
      <c r="Q113" s="455">
        <v>132500000</v>
      </c>
      <c r="R113" s="455">
        <f t="shared" si="72"/>
        <v>595636860.19000006</v>
      </c>
      <c r="S113" s="36"/>
      <c r="T113" s="3"/>
      <c r="U113" s="3"/>
      <c r="V113" s="3"/>
      <c r="W113" s="3"/>
      <c r="X113" s="3"/>
      <c r="Y113" s="3"/>
      <c r="Z113" s="3"/>
      <c r="AA113" s="3"/>
      <c r="AB113" s="3"/>
      <c r="AC113" s="3"/>
      <c r="AD113" s="34"/>
      <c r="AE113" s="5"/>
      <c r="AF113" s="5"/>
      <c r="AG113" s="5"/>
      <c r="AH113" s="5"/>
      <c r="AI113" s="5"/>
      <c r="AJ113" s="5"/>
      <c r="AK113" s="5"/>
      <c r="AL113" s="5"/>
      <c r="AM113" s="5"/>
      <c r="AN113" s="5"/>
      <c r="AO113" s="5"/>
      <c r="AP113" s="82"/>
      <c r="AQ113" s="36"/>
      <c r="AR113" s="3"/>
      <c r="AS113" s="3"/>
      <c r="AT113" s="3"/>
      <c r="AU113" s="3"/>
      <c r="AV113" s="3"/>
      <c r="AW113" s="3"/>
      <c r="AX113" s="34"/>
      <c r="AY113" s="36"/>
      <c r="AZ113" s="199"/>
      <c r="BA113" s="192"/>
      <c r="BB113" s="4"/>
      <c r="BC113" s="4"/>
      <c r="BD113" s="4"/>
      <c r="BE113" s="4"/>
      <c r="BF113" s="4"/>
      <c r="BG113" s="4"/>
      <c r="BH113" s="141"/>
      <c r="BI113" s="164"/>
      <c r="BJ113" s="6"/>
      <c r="BK113" s="6"/>
      <c r="BL113" s="134"/>
      <c r="BM113" s="164"/>
      <c r="BN113" s="6"/>
      <c r="BO113" s="6"/>
      <c r="BP113" s="134"/>
      <c r="BQ113" s="8"/>
      <c r="BR113" s="4"/>
      <c r="BS113" s="4"/>
      <c r="BT113" s="141"/>
      <c r="BU113" s="164"/>
      <c r="BV113" s="6"/>
      <c r="BW113" s="6"/>
      <c r="BX113" s="134"/>
      <c r="BY113" s="8"/>
      <c r="BZ113" s="4"/>
      <c r="CA113" s="4"/>
      <c r="CB113" s="141"/>
      <c r="CC113" s="164"/>
      <c r="CD113" s="6"/>
      <c r="CE113" s="6"/>
      <c r="CF113" s="134"/>
      <c r="CG113" s="37"/>
      <c r="CH113" s="5"/>
      <c r="CI113" s="5"/>
      <c r="CJ113" s="82"/>
      <c r="CK113" s="8"/>
      <c r="CL113" s="4"/>
      <c r="CM113" s="4"/>
      <c r="CN113" s="141"/>
      <c r="CO113" s="147"/>
      <c r="CP113" s="128"/>
      <c r="CQ113" s="128"/>
      <c r="CR113" s="120"/>
    </row>
    <row r="114" spans="1:96" ht="44.25" customHeight="1" thickBot="1">
      <c r="A114" s="35"/>
      <c r="B114" s="10" t="str">
        <f>PONDERACION!H86</f>
        <v>7. Ejecutar el programa de seguimiento a los permisos de vertimiento de aguas residuales al suelo y/o a cuerpos de agua y de control a vertimientos no regulados, aplicando criterios de priorización.</v>
      </c>
      <c r="C114" s="207" t="str">
        <f>PONDERACION!I86</f>
        <v>Porcentaje</v>
      </c>
      <c r="D114" s="207" t="str">
        <f>PONDERACION!J86</f>
        <v>% de ejecución Programa Anual</v>
      </c>
      <c r="E114" s="209">
        <f>PONDERACION!K86</f>
        <v>0.25</v>
      </c>
      <c r="F114" s="209">
        <f>PONDERACION!L86</f>
        <v>0.25</v>
      </c>
      <c r="G114" s="209">
        <f>PONDERACION!M86</f>
        <v>0.25</v>
      </c>
      <c r="H114" s="209">
        <f>PONDERACION!N86</f>
        <v>0.25</v>
      </c>
      <c r="I114" s="209">
        <f>PONDERACION!O86</f>
        <v>1</v>
      </c>
      <c r="J114" s="209">
        <f>PONDERACION!P86</f>
        <v>0.08</v>
      </c>
      <c r="K114" s="209">
        <f>PONDERACION!Q86</f>
        <v>7.0000000000000007E-2</v>
      </c>
      <c r="L114" s="209">
        <f>PONDERACION!R86</f>
        <v>7.0000000000000007E-2</v>
      </c>
      <c r="M114" s="209">
        <f>PONDERACION!S86</f>
        <v>7.0000000000000007E-2</v>
      </c>
      <c r="N114" s="454">
        <v>209650000</v>
      </c>
      <c r="O114" s="457">
        <v>103221372.27</v>
      </c>
      <c r="P114" s="457">
        <v>139112316.02000001</v>
      </c>
      <c r="Q114" s="457">
        <v>105200937.53</v>
      </c>
      <c r="R114" s="455">
        <f t="shared" si="72"/>
        <v>557184625.81999993</v>
      </c>
      <c r="S114" s="36"/>
      <c r="T114" s="3"/>
      <c r="U114" s="3"/>
      <c r="V114" s="3"/>
      <c r="W114" s="3"/>
      <c r="X114" s="3"/>
      <c r="Y114" s="3"/>
      <c r="Z114" s="3"/>
      <c r="AA114" s="3"/>
      <c r="AB114" s="3"/>
      <c r="AC114" s="3"/>
      <c r="AD114" s="34"/>
      <c r="AE114" s="5"/>
      <c r="AF114" s="5"/>
      <c r="AG114" s="5"/>
      <c r="AH114" s="5"/>
      <c r="AI114" s="5"/>
      <c r="AJ114" s="5"/>
      <c r="AK114" s="5"/>
      <c r="AL114" s="5"/>
      <c r="AM114" s="5"/>
      <c r="AN114" s="5"/>
      <c r="AO114" s="5"/>
      <c r="AP114" s="82"/>
      <c r="AQ114" s="36"/>
      <c r="AR114" s="3"/>
      <c r="AS114" s="3"/>
      <c r="AT114" s="3"/>
      <c r="AU114" s="3"/>
      <c r="AV114" s="3"/>
      <c r="AW114" s="3"/>
      <c r="AX114" s="34"/>
      <c r="AY114" s="36"/>
      <c r="AZ114" s="199"/>
      <c r="BA114" s="192"/>
      <c r="BB114" s="4"/>
      <c r="BC114" s="4"/>
      <c r="BD114" s="4"/>
      <c r="BE114" s="4"/>
      <c r="BF114" s="4"/>
      <c r="BG114" s="4"/>
      <c r="BH114" s="141"/>
      <c r="BI114" s="164"/>
      <c r="BJ114" s="6"/>
      <c r="BK114" s="6"/>
      <c r="BL114" s="134"/>
      <c r="BM114" s="164"/>
      <c r="BN114" s="6"/>
      <c r="BO114" s="6"/>
      <c r="BP114" s="134"/>
      <c r="BQ114" s="8"/>
      <c r="BR114" s="4"/>
      <c r="BS114" s="4"/>
      <c r="BT114" s="141"/>
      <c r="BU114" s="164"/>
      <c r="BV114" s="6"/>
      <c r="BW114" s="6"/>
      <c r="BX114" s="134"/>
      <c r="BY114" s="8"/>
      <c r="BZ114" s="4"/>
      <c r="CA114" s="4"/>
      <c r="CB114" s="141"/>
      <c r="CC114" s="164"/>
      <c r="CD114" s="6"/>
      <c r="CE114" s="6"/>
      <c r="CF114" s="134"/>
      <c r="CG114" s="37"/>
      <c r="CH114" s="5"/>
      <c r="CI114" s="5"/>
      <c r="CJ114" s="82"/>
      <c r="CK114" s="8"/>
      <c r="CL114" s="4"/>
      <c r="CM114" s="4"/>
      <c r="CN114" s="141"/>
      <c r="CO114" s="147"/>
      <c r="CP114" s="128"/>
      <c r="CQ114" s="128"/>
      <c r="CR114" s="120"/>
    </row>
    <row r="115" spans="1:96" ht="44.25" customHeight="1" thickBot="1">
      <c r="A115" s="35"/>
      <c r="B115" s="10" t="str">
        <f>PONDERACION!H87</f>
        <v>8. Ejecutar el procedimiento técnico de tasa retributiva por vertimientos al agua.</v>
      </c>
      <c r="C115" s="207" t="str">
        <f>PONDERACION!I87</f>
        <v>Porcentaje</v>
      </c>
      <c r="D115" s="207" t="str">
        <f>PONDERACION!J87</f>
        <v>% de ejecución procedimiento Anual</v>
      </c>
      <c r="E115" s="209">
        <f>PONDERACION!K87</f>
        <v>0.25</v>
      </c>
      <c r="F115" s="209">
        <f>PONDERACION!L87</f>
        <v>0.25</v>
      </c>
      <c r="G115" s="209">
        <f>PONDERACION!M87</f>
        <v>0.25</v>
      </c>
      <c r="H115" s="209">
        <f>PONDERACION!N87</f>
        <v>0.25</v>
      </c>
      <c r="I115" s="209">
        <f>PONDERACION!O87</f>
        <v>1</v>
      </c>
      <c r="J115" s="209">
        <f>PONDERACION!P87</f>
        <v>0.08</v>
      </c>
      <c r="K115" s="209">
        <f>PONDERACION!Q87</f>
        <v>7.0000000000000007E-2</v>
      </c>
      <c r="L115" s="209">
        <f>PONDERACION!R87</f>
        <v>7.0000000000000007E-2</v>
      </c>
      <c r="M115" s="209">
        <f>PONDERACION!S87</f>
        <v>7.0000000000000007E-2</v>
      </c>
      <c r="N115" s="454">
        <v>530525602</v>
      </c>
      <c r="O115" s="457">
        <v>368380667.56999999</v>
      </c>
      <c r="P115" s="457">
        <v>272511838.82999998</v>
      </c>
      <c r="Q115" s="457">
        <v>268622874.92000002</v>
      </c>
      <c r="R115" s="455">
        <f t="shared" si="72"/>
        <v>1440040983.3199999</v>
      </c>
      <c r="S115" s="36"/>
      <c r="T115" s="3"/>
      <c r="U115" s="3"/>
      <c r="V115" s="3"/>
      <c r="W115" s="3"/>
      <c r="X115" s="3"/>
      <c r="Y115" s="3"/>
      <c r="Z115" s="3"/>
      <c r="AA115" s="3"/>
      <c r="AB115" s="3"/>
      <c r="AC115" s="3"/>
      <c r="AD115" s="34"/>
      <c r="AE115" s="5"/>
      <c r="AF115" s="5"/>
      <c r="AG115" s="5"/>
      <c r="AH115" s="5"/>
      <c r="AI115" s="5"/>
      <c r="AJ115" s="5"/>
      <c r="AK115" s="5"/>
      <c r="AL115" s="5"/>
      <c r="AM115" s="5"/>
      <c r="AN115" s="5"/>
      <c r="AO115" s="5"/>
      <c r="AP115" s="82"/>
      <c r="AQ115" s="36"/>
      <c r="AR115" s="3"/>
      <c r="AS115" s="3"/>
      <c r="AT115" s="3"/>
      <c r="AU115" s="3"/>
      <c r="AV115" s="3"/>
      <c r="AW115" s="3"/>
      <c r="AX115" s="34"/>
      <c r="AY115" s="36"/>
      <c r="AZ115" s="199"/>
      <c r="BA115" s="192"/>
      <c r="BB115" s="4"/>
      <c r="BC115" s="4"/>
      <c r="BD115" s="4"/>
      <c r="BE115" s="4"/>
      <c r="BF115" s="4"/>
      <c r="BG115" s="4"/>
      <c r="BH115" s="141"/>
      <c r="BI115" s="164"/>
      <c r="BJ115" s="6"/>
      <c r="BK115" s="6"/>
      <c r="BL115" s="134"/>
      <c r="BM115" s="164"/>
      <c r="BN115" s="6"/>
      <c r="BO115" s="6"/>
      <c r="BP115" s="134"/>
      <c r="BQ115" s="8"/>
      <c r="BR115" s="4"/>
      <c r="BS115" s="4"/>
      <c r="BT115" s="141"/>
      <c r="BU115" s="164"/>
      <c r="BV115" s="6"/>
      <c r="BW115" s="6"/>
      <c r="BX115" s="134"/>
      <c r="BY115" s="8"/>
      <c r="BZ115" s="4"/>
      <c r="CA115" s="4"/>
      <c r="CB115" s="141"/>
      <c r="CC115" s="164"/>
      <c r="CD115" s="6"/>
      <c r="CE115" s="6"/>
      <c r="CF115" s="134"/>
      <c r="CG115" s="37"/>
      <c r="CH115" s="5"/>
      <c r="CI115" s="5"/>
      <c r="CJ115" s="82"/>
      <c r="CK115" s="8"/>
      <c r="CL115" s="4"/>
      <c r="CM115" s="4"/>
      <c r="CN115" s="141"/>
      <c r="CO115" s="147"/>
      <c r="CP115" s="128"/>
      <c r="CQ115" s="128"/>
      <c r="CR115" s="120"/>
    </row>
    <row r="116" spans="1:96" ht="44.25" customHeight="1" thickBot="1">
      <c r="A116" s="35"/>
      <c r="B116" s="10" t="str">
        <f>PONDERACION!H88</f>
        <v>9. Atender solicitudes de Concesiones de Agua, Programas de Uso Eficiente y Ahorro del Agua, permisos de prospección y exploración de aguas subterráneas y permisos de ocupación de cauces, lechos y playas.</v>
      </c>
      <c r="C116" s="207" t="str">
        <f>PONDERACION!I88</f>
        <v>Porcentaje</v>
      </c>
      <c r="D116" s="207" t="str">
        <f>PONDERACION!J88</f>
        <v>% de solicitudes atendidas</v>
      </c>
      <c r="E116" s="209">
        <f>PONDERACION!K88</f>
        <v>0.25</v>
      </c>
      <c r="F116" s="209">
        <f>PONDERACION!L88</f>
        <v>0.25</v>
      </c>
      <c r="G116" s="209">
        <f>PONDERACION!M88</f>
        <v>0.25</v>
      </c>
      <c r="H116" s="209">
        <f>PONDERACION!N88</f>
        <v>0.25</v>
      </c>
      <c r="I116" s="209">
        <f>PONDERACION!O88</f>
        <v>1</v>
      </c>
      <c r="J116" s="209">
        <f>PONDERACION!P88</f>
        <v>0.08</v>
      </c>
      <c r="K116" s="209">
        <f>PONDERACION!Q88</f>
        <v>7.0000000000000007E-2</v>
      </c>
      <c r="L116" s="209">
        <f>PONDERACION!R88</f>
        <v>7.0000000000000007E-2</v>
      </c>
      <c r="M116" s="209">
        <f>PONDERACION!S88</f>
        <v>7.0000000000000007E-2</v>
      </c>
      <c r="N116" s="454">
        <v>50000000</v>
      </c>
      <c r="O116" s="457">
        <v>93498186.140000001</v>
      </c>
      <c r="P116" s="457">
        <v>101931158.01000001</v>
      </c>
      <c r="Q116" s="457">
        <v>82922968.769999996</v>
      </c>
      <c r="R116" s="455">
        <f t="shared" si="72"/>
        <v>328352312.91999996</v>
      </c>
      <c r="S116" s="36"/>
      <c r="T116" s="3"/>
      <c r="U116" s="3"/>
      <c r="V116" s="3"/>
      <c r="W116" s="3"/>
      <c r="X116" s="3"/>
      <c r="Y116" s="3"/>
      <c r="Z116" s="3"/>
      <c r="AA116" s="3"/>
      <c r="AB116" s="3"/>
      <c r="AC116" s="3"/>
      <c r="AD116" s="34"/>
      <c r="AE116" s="5"/>
      <c r="AF116" s="5"/>
      <c r="AG116" s="5"/>
      <c r="AH116" s="5"/>
      <c r="AI116" s="5"/>
      <c r="AJ116" s="5"/>
      <c r="AK116" s="5"/>
      <c r="AL116" s="5"/>
      <c r="AM116" s="5"/>
      <c r="AN116" s="5"/>
      <c r="AO116" s="5"/>
      <c r="AP116" s="82"/>
      <c r="AQ116" s="36"/>
      <c r="AR116" s="3"/>
      <c r="AS116" s="3"/>
      <c r="AT116" s="3"/>
      <c r="AU116" s="3"/>
      <c r="AV116" s="3"/>
      <c r="AW116" s="3"/>
      <c r="AX116" s="34"/>
      <c r="AY116" s="36"/>
      <c r="AZ116" s="199"/>
      <c r="BA116" s="192"/>
      <c r="BB116" s="4"/>
      <c r="BC116" s="4"/>
      <c r="BD116" s="4"/>
      <c r="BE116" s="4"/>
      <c r="BF116" s="4"/>
      <c r="BG116" s="4"/>
      <c r="BH116" s="141"/>
      <c r="BI116" s="164"/>
      <c r="BJ116" s="6"/>
      <c r="BK116" s="6"/>
      <c r="BL116" s="134"/>
      <c r="BM116" s="164"/>
      <c r="BN116" s="6"/>
      <c r="BO116" s="6"/>
      <c r="BP116" s="134"/>
      <c r="BQ116" s="8"/>
      <c r="BR116" s="4"/>
      <c r="BS116" s="4"/>
      <c r="BT116" s="141"/>
      <c r="BU116" s="164"/>
      <c r="BV116" s="6"/>
      <c r="BW116" s="6"/>
      <c r="BX116" s="134"/>
      <c r="BY116" s="8"/>
      <c r="BZ116" s="4"/>
      <c r="CA116" s="4"/>
      <c r="CB116" s="141"/>
      <c r="CC116" s="164"/>
      <c r="CD116" s="6"/>
      <c r="CE116" s="6"/>
      <c r="CF116" s="134"/>
      <c r="CG116" s="37"/>
      <c r="CH116" s="5"/>
      <c r="CI116" s="5"/>
      <c r="CJ116" s="82"/>
      <c r="CK116" s="8"/>
      <c r="CL116" s="4"/>
      <c r="CM116" s="4"/>
      <c r="CN116" s="141"/>
      <c r="CO116" s="147"/>
      <c r="CP116" s="128"/>
      <c r="CQ116" s="128"/>
      <c r="CR116" s="120"/>
    </row>
    <row r="117" spans="1:96" ht="44.25" customHeight="1" thickBot="1">
      <c r="A117" s="35"/>
      <c r="B117" s="10" t="str">
        <f>PONDERACION!H89</f>
        <v>10. Ejecutar el programa de Control y Seguimiento a Concesiones de Agua, Programas de Uso Eficiente y Ahorro del Agua, permisos de prospección y exploración de aguas subterráneas y permisos de ocupación de cauces, lechos y playas.</v>
      </c>
      <c r="C117" s="207" t="str">
        <f>PONDERACION!I89</f>
        <v>Porcentaje</v>
      </c>
      <c r="D117" s="207" t="str">
        <f>PONDERACION!J89</f>
        <v>% de ejecución Programa Anual</v>
      </c>
      <c r="E117" s="209">
        <f>PONDERACION!K89</f>
        <v>0.25</v>
      </c>
      <c r="F117" s="209">
        <f>PONDERACION!L89</f>
        <v>0.25</v>
      </c>
      <c r="G117" s="209">
        <f>PONDERACION!M89</f>
        <v>0.25</v>
      </c>
      <c r="H117" s="209">
        <f>PONDERACION!N89</f>
        <v>0.25</v>
      </c>
      <c r="I117" s="209">
        <f>PONDERACION!O89</f>
        <v>1</v>
      </c>
      <c r="J117" s="209">
        <f>PONDERACION!P89</f>
        <v>0.08</v>
      </c>
      <c r="K117" s="209">
        <f>PONDERACION!Q89</f>
        <v>7.0000000000000007E-2</v>
      </c>
      <c r="L117" s="209">
        <f>PONDERACION!R89</f>
        <v>7.0000000000000007E-2</v>
      </c>
      <c r="M117" s="209">
        <f>PONDERACION!S89</f>
        <v>7.0000000000000007E-2</v>
      </c>
      <c r="N117" s="454">
        <v>110000000</v>
      </c>
      <c r="O117" s="455">
        <v>63790000</v>
      </c>
      <c r="P117" s="455">
        <v>74330000</v>
      </c>
      <c r="Q117" s="455">
        <v>94950000</v>
      </c>
      <c r="R117" s="455">
        <f t="shared" si="72"/>
        <v>343070000</v>
      </c>
      <c r="S117" s="36"/>
      <c r="T117" s="3"/>
      <c r="U117" s="3"/>
      <c r="V117" s="3"/>
      <c r="W117" s="3"/>
      <c r="X117" s="3"/>
      <c r="Y117" s="3"/>
      <c r="Z117" s="3"/>
      <c r="AA117" s="3"/>
      <c r="AB117" s="3"/>
      <c r="AC117" s="3"/>
      <c r="AD117" s="34"/>
      <c r="AE117" s="5"/>
      <c r="AF117" s="5"/>
      <c r="AG117" s="5"/>
      <c r="AH117" s="5"/>
      <c r="AI117" s="5"/>
      <c r="AJ117" s="5"/>
      <c r="AK117" s="5"/>
      <c r="AL117" s="5"/>
      <c r="AM117" s="5"/>
      <c r="AN117" s="5"/>
      <c r="AO117" s="5"/>
      <c r="AP117" s="82"/>
      <c r="AQ117" s="36"/>
      <c r="AR117" s="3"/>
      <c r="AS117" s="3"/>
      <c r="AT117" s="3"/>
      <c r="AU117" s="3"/>
      <c r="AV117" s="3"/>
      <c r="AW117" s="3"/>
      <c r="AX117" s="34"/>
      <c r="AY117" s="36"/>
      <c r="AZ117" s="199"/>
      <c r="BA117" s="192"/>
      <c r="BB117" s="4"/>
      <c r="BC117" s="4"/>
      <c r="BD117" s="4"/>
      <c r="BE117" s="4"/>
      <c r="BF117" s="4"/>
      <c r="BG117" s="4"/>
      <c r="BH117" s="141"/>
      <c r="BI117" s="164"/>
      <c r="BJ117" s="6"/>
      <c r="BK117" s="6"/>
      <c r="BL117" s="134"/>
      <c r="BM117" s="164"/>
      <c r="BN117" s="6"/>
      <c r="BO117" s="6"/>
      <c r="BP117" s="134"/>
      <c r="BQ117" s="8"/>
      <c r="BR117" s="4"/>
      <c r="BS117" s="4"/>
      <c r="BT117" s="141"/>
      <c r="BU117" s="164"/>
      <c r="BV117" s="6"/>
      <c r="BW117" s="6"/>
      <c r="BX117" s="134"/>
      <c r="BY117" s="8"/>
      <c r="BZ117" s="4"/>
      <c r="CA117" s="4"/>
      <c r="CB117" s="141"/>
      <c r="CC117" s="164"/>
      <c r="CD117" s="6"/>
      <c r="CE117" s="6"/>
      <c r="CF117" s="134"/>
      <c r="CG117" s="37"/>
      <c r="CH117" s="5"/>
      <c r="CI117" s="5"/>
      <c r="CJ117" s="82"/>
      <c r="CK117" s="8"/>
      <c r="CL117" s="4"/>
      <c r="CM117" s="4"/>
      <c r="CN117" s="141"/>
      <c r="CO117" s="147"/>
      <c r="CP117" s="128"/>
      <c r="CQ117" s="128"/>
      <c r="CR117" s="120"/>
    </row>
    <row r="118" spans="1:96" ht="44.25" customHeight="1" thickBot="1">
      <c r="A118" s="35"/>
      <c r="B118" s="10" t="str">
        <f>PONDERACION!H90</f>
        <v>11. Implementar el cobro de la Tasa por Utilización del Agua.</v>
      </c>
      <c r="C118" s="207" t="str">
        <f>PONDERACION!I90</f>
        <v>Procedimiento</v>
      </c>
      <c r="D118" s="207" t="str">
        <f>PONDERACION!J90</f>
        <v>Procedimiento Anual</v>
      </c>
      <c r="E118" s="216">
        <f>PONDERACION!K90</f>
        <v>1</v>
      </c>
      <c r="F118" s="216">
        <f>PONDERACION!L90</f>
        <v>1</v>
      </c>
      <c r="G118" s="216">
        <f>PONDERACION!M90</f>
        <v>1</v>
      </c>
      <c r="H118" s="216">
        <f>PONDERACION!N90</f>
        <v>1</v>
      </c>
      <c r="I118" s="216">
        <f>PONDERACION!O90</f>
        <v>4</v>
      </c>
      <c r="J118" s="209">
        <f>PONDERACION!P90</f>
        <v>0.08</v>
      </c>
      <c r="K118" s="209">
        <f>PONDERACION!Q90</f>
        <v>7.0000000000000007E-2</v>
      </c>
      <c r="L118" s="209">
        <f>PONDERACION!R90</f>
        <v>7.0000000000000007E-2</v>
      </c>
      <c r="M118" s="209">
        <f>PONDERACION!S90</f>
        <v>7.0000000000000007E-2</v>
      </c>
      <c r="N118" s="454">
        <v>25000000</v>
      </c>
      <c r="O118" s="455">
        <v>72210000</v>
      </c>
      <c r="P118" s="455">
        <v>72590000</v>
      </c>
      <c r="Q118" s="455">
        <v>72900000</v>
      </c>
      <c r="R118" s="455">
        <f t="shared" si="72"/>
        <v>242700000</v>
      </c>
      <c r="S118" s="36"/>
      <c r="T118" s="3"/>
      <c r="U118" s="3"/>
      <c r="V118" s="3"/>
      <c r="W118" s="3"/>
      <c r="X118" s="3"/>
      <c r="Y118" s="3"/>
      <c r="Z118" s="3"/>
      <c r="AA118" s="3"/>
      <c r="AB118" s="3"/>
      <c r="AC118" s="3"/>
      <c r="AD118" s="34"/>
      <c r="AE118" s="5"/>
      <c r="AF118" s="5"/>
      <c r="AG118" s="5"/>
      <c r="AH118" s="5"/>
      <c r="AI118" s="5"/>
      <c r="AJ118" s="5"/>
      <c r="AK118" s="5"/>
      <c r="AL118" s="5"/>
      <c r="AM118" s="5"/>
      <c r="AN118" s="5"/>
      <c r="AO118" s="5"/>
      <c r="AP118" s="82"/>
      <c r="AQ118" s="36"/>
      <c r="AR118" s="3"/>
      <c r="AS118" s="3"/>
      <c r="AT118" s="3"/>
      <c r="AU118" s="3"/>
      <c r="AV118" s="3"/>
      <c r="AW118" s="3"/>
      <c r="AX118" s="34"/>
      <c r="AY118" s="36"/>
      <c r="AZ118" s="199"/>
      <c r="BA118" s="192"/>
      <c r="BB118" s="4"/>
      <c r="BC118" s="4"/>
      <c r="BD118" s="4"/>
      <c r="BE118" s="4"/>
      <c r="BF118" s="4"/>
      <c r="BG118" s="4"/>
      <c r="BH118" s="141"/>
      <c r="BI118" s="164"/>
      <c r="BJ118" s="6"/>
      <c r="BK118" s="6"/>
      <c r="BL118" s="134"/>
      <c r="BM118" s="164"/>
      <c r="BN118" s="6"/>
      <c r="BO118" s="6"/>
      <c r="BP118" s="134"/>
      <c r="BQ118" s="8"/>
      <c r="BR118" s="4"/>
      <c r="BS118" s="4"/>
      <c r="BT118" s="141"/>
      <c r="BU118" s="164"/>
      <c r="BV118" s="6"/>
      <c r="BW118" s="6"/>
      <c r="BX118" s="134"/>
      <c r="BY118" s="8"/>
      <c r="BZ118" s="4"/>
      <c r="CA118" s="4"/>
      <c r="CB118" s="141"/>
      <c r="CC118" s="164"/>
      <c r="CD118" s="6"/>
      <c r="CE118" s="6"/>
      <c r="CF118" s="134"/>
      <c r="CG118" s="37"/>
      <c r="CH118" s="5"/>
      <c r="CI118" s="5"/>
      <c r="CJ118" s="82"/>
      <c r="CK118" s="8"/>
      <c r="CL118" s="4"/>
      <c r="CM118" s="4"/>
      <c r="CN118" s="141"/>
      <c r="CO118" s="147"/>
      <c r="CP118" s="128"/>
      <c r="CQ118" s="128"/>
      <c r="CR118" s="120"/>
    </row>
    <row r="119" spans="1:96" ht="44.25" customHeight="1" thickBot="1">
      <c r="A119" s="35"/>
      <c r="B119" s="10" t="str">
        <f>PONDERACION!H91</f>
        <v>12. Ejecutar programa de formalización de usuarios del recurso hídrico en el departamento del Quindío.</v>
      </c>
      <c r="C119" s="207" t="str">
        <f>PONDERACION!I91</f>
        <v>Porcentaje</v>
      </c>
      <c r="D119" s="207" t="str">
        <f>PONDERACION!J91</f>
        <v>% de ejecución Programa Anual</v>
      </c>
      <c r="E119" s="209">
        <f>PONDERACION!K91</f>
        <v>0.25</v>
      </c>
      <c r="F119" s="209">
        <f>PONDERACION!L91</f>
        <v>0.25</v>
      </c>
      <c r="G119" s="209">
        <f>PONDERACION!M91</f>
        <v>0.25</v>
      </c>
      <c r="H119" s="209">
        <f>PONDERACION!N91</f>
        <v>0.25</v>
      </c>
      <c r="I119" s="209">
        <f>PONDERACION!O91</f>
        <v>1</v>
      </c>
      <c r="J119" s="209">
        <f>PONDERACION!P91</f>
        <v>0.08</v>
      </c>
      <c r="K119" s="209">
        <f>PONDERACION!Q91</f>
        <v>7.0000000000000007E-2</v>
      </c>
      <c r="L119" s="209">
        <f>PONDERACION!R91</f>
        <v>7.0000000000000007E-2</v>
      </c>
      <c r="M119" s="209">
        <f>PONDERACION!S91</f>
        <v>7.0000000000000007E-2</v>
      </c>
      <c r="N119" s="454">
        <v>36000000</v>
      </c>
      <c r="O119" s="455">
        <v>55800000</v>
      </c>
      <c r="P119" s="455">
        <v>55800000</v>
      </c>
      <c r="Q119" s="455">
        <v>55800000</v>
      </c>
      <c r="R119" s="455">
        <f t="shared" si="72"/>
        <v>203400000</v>
      </c>
      <c r="S119" s="36"/>
      <c r="T119" s="3"/>
      <c r="U119" s="3"/>
      <c r="V119" s="3"/>
      <c r="W119" s="3"/>
      <c r="X119" s="3"/>
      <c r="Y119" s="3"/>
      <c r="Z119" s="3"/>
      <c r="AA119" s="3"/>
      <c r="AB119" s="3"/>
      <c r="AC119" s="3"/>
      <c r="AD119" s="34"/>
      <c r="AE119" s="5"/>
      <c r="AF119" s="5"/>
      <c r="AG119" s="5"/>
      <c r="AH119" s="5"/>
      <c r="AI119" s="5"/>
      <c r="AJ119" s="5"/>
      <c r="AK119" s="5"/>
      <c r="AL119" s="5"/>
      <c r="AM119" s="5"/>
      <c r="AN119" s="5"/>
      <c r="AO119" s="5"/>
      <c r="AP119" s="82"/>
      <c r="AQ119" s="36"/>
      <c r="AR119" s="3"/>
      <c r="AS119" s="3"/>
      <c r="AT119" s="3"/>
      <c r="AU119" s="3"/>
      <c r="AV119" s="3"/>
      <c r="AW119" s="3"/>
      <c r="AX119" s="34"/>
      <c r="AY119" s="36"/>
      <c r="AZ119" s="199"/>
      <c r="BA119" s="192"/>
      <c r="BB119" s="4"/>
      <c r="BC119" s="4"/>
      <c r="BD119" s="4"/>
      <c r="BE119" s="4"/>
      <c r="BF119" s="4"/>
      <c r="BG119" s="4"/>
      <c r="BH119" s="141"/>
      <c r="BI119" s="164"/>
      <c r="BJ119" s="6"/>
      <c r="BK119" s="6"/>
      <c r="BL119" s="134"/>
      <c r="BM119" s="164"/>
      <c r="BN119" s="6"/>
      <c r="BO119" s="6"/>
      <c r="BP119" s="134"/>
      <c r="BQ119" s="8"/>
      <c r="BR119" s="4"/>
      <c r="BS119" s="4"/>
      <c r="BT119" s="141"/>
      <c r="BU119" s="164"/>
      <c r="BV119" s="6"/>
      <c r="BW119" s="6"/>
      <c r="BX119" s="134"/>
      <c r="BY119" s="8"/>
      <c r="BZ119" s="4"/>
      <c r="CA119" s="4"/>
      <c r="CB119" s="141"/>
      <c r="CC119" s="164"/>
      <c r="CD119" s="6"/>
      <c r="CE119" s="6"/>
      <c r="CF119" s="134"/>
      <c r="CG119" s="37"/>
      <c r="CH119" s="5"/>
      <c r="CI119" s="5"/>
      <c r="CJ119" s="82"/>
      <c r="CK119" s="8"/>
      <c r="CL119" s="4"/>
      <c r="CM119" s="4"/>
      <c r="CN119" s="141"/>
      <c r="CO119" s="147"/>
      <c r="CP119" s="128"/>
      <c r="CQ119" s="128"/>
      <c r="CR119" s="120"/>
    </row>
    <row r="120" spans="1:96" ht="44.25" customHeight="1" thickBot="1">
      <c r="A120" s="35"/>
      <c r="B120" s="10" t="str">
        <f>PONDERACION!H92</f>
        <v>13. Acompañar sistemas colectivos de abasto de agua del sector rural.</v>
      </c>
      <c r="C120" s="207" t="str">
        <f>PONDERACION!I92</f>
        <v>Número</v>
      </c>
      <c r="D120" s="207" t="str">
        <f>PONDERACION!J92</f>
        <v>Número de sistemas colectivos</v>
      </c>
      <c r="E120" s="216">
        <f>PONDERACION!K92</f>
        <v>0</v>
      </c>
      <c r="F120" s="216">
        <f>PONDERACION!L92</f>
        <v>6</v>
      </c>
      <c r="G120" s="216">
        <f>PONDERACION!M92</f>
        <v>6</v>
      </c>
      <c r="H120" s="216">
        <f>PONDERACION!N92</f>
        <v>6</v>
      </c>
      <c r="I120" s="216">
        <f>PONDERACION!O92</f>
        <v>18</v>
      </c>
      <c r="J120" s="209">
        <f>PONDERACION!P92</f>
        <v>0</v>
      </c>
      <c r="K120" s="209">
        <f>PONDERACION!Q92</f>
        <v>0.08</v>
      </c>
      <c r="L120" s="209">
        <f>PONDERACION!R92</f>
        <v>0.08</v>
      </c>
      <c r="M120" s="209">
        <f>PONDERACION!S92</f>
        <v>0.08</v>
      </c>
      <c r="N120" s="454">
        <v>50000000</v>
      </c>
      <c r="O120" s="457">
        <v>39048186.140000001</v>
      </c>
      <c r="P120" s="457">
        <v>36381316.020000003</v>
      </c>
      <c r="Q120" s="457">
        <v>36272968.770000003</v>
      </c>
      <c r="R120" s="455">
        <f t="shared" si="72"/>
        <v>161702470.93000001</v>
      </c>
      <c r="S120" s="36"/>
      <c r="T120" s="3"/>
      <c r="U120" s="3"/>
      <c r="V120" s="3"/>
      <c r="W120" s="3"/>
      <c r="X120" s="3"/>
      <c r="Y120" s="3"/>
      <c r="Z120" s="3"/>
      <c r="AA120" s="3"/>
      <c r="AB120" s="3"/>
      <c r="AC120" s="3"/>
      <c r="AD120" s="34"/>
      <c r="AE120" s="5"/>
      <c r="AF120" s="5"/>
      <c r="AG120" s="5"/>
      <c r="AH120" s="5"/>
      <c r="AI120" s="5"/>
      <c r="AJ120" s="5"/>
      <c r="AK120" s="5"/>
      <c r="AL120" s="5"/>
      <c r="AM120" s="5"/>
      <c r="AN120" s="5"/>
      <c r="AO120" s="5"/>
      <c r="AP120" s="82"/>
      <c r="AQ120" s="36"/>
      <c r="AR120" s="3"/>
      <c r="AS120" s="3"/>
      <c r="AT120" s="3"/>
      <c r="AU120" s="3"/>
      <c r="AV120" s="3"/>
      <c r="AW120" s="3"/>
      <c r="AX120" s="34"/>
      <c r="AY120" s="36"/>
      <c r="AZ120" s="199"/>
      <c r="BA120" s="192"/>
      <c r="BB120" s="4"/>
      <c r="BC120" s="4"/>
      <c r="BD120" s="4"/>
      <c r="BE120" s="4"/>
      <c r="BF120" s="4"/>
      <c r="BG120" s="4"/>
      <c r="BH120" s="141"/>
      <c r="BI120" s="164"/>
      <c r="BJ120" s="6"/>
      <c r="BK120" s="6"/>
      <c r="BL120" s="134"/>
      <c r="BM120" s="164"/>
      <c r="BN120" s="6"/>
      <c r="BO120" s="6"/>
      <c r="BP120" s="134"/>
      <c r="BQ120" s="8"/>
      <c r="BR120" s="4"/>
      <c r="BS120" s="4"/>
      <c r="BT120" s="141"/>
      <c r="BU120" s="164"/>
      <c r="BV120" s="6"/>
      <c r="BW120" s="6"/>
      <c r="BX120" s="134"/>
      <c r="BY120" s="8"/>
      <c r="BZ120" s="4"/>
      <c r="CA120" s="4"/>
      <c r="CB120" s="141"/>
      <c r="CC120" s="164"/>
      <c r="CD120" s="6"/>
      <c r="CE120" s="6"/>
      <c r="CF120" s="134"/>
      <c r="CG120" s="37"/>
      <c r="CH120" s="5"/>
      <c r="CI120" s="5"/>
      <c r="CJ120" s="82"/>
      <c r="CK120" s="8"/>
      <c r="CL120" s="4"/>
      <c r="CM120" s="4"/>
      <c r="CN120" s="141"/>
      <c r="CO120" s="147"/>
      <c r="CP120" s="128"/>
      <c r="CQ120" s="128"/>
      <c r="CR120" s="120"/>
    </row>
    <row r="121" spans="1:96" ht="44.25" customHeight="1" thickBot="1">
      <c r="A121" s="35"/>
      <c r="B121" s="10" t="str">
        <f>PONDERACION!H93</f>
        <v>14. Realizar control y seguimiento a los PSMV en el departamento, según el programa anual.</v>
      </c>
      <c r="C121" s="207" t="str">
        <f>PONDERACION!I93</f>
        <v>Programa</v>
      </c>
      <c r="D121" s="207" t="str">
        <f>PONDERACION!J93</f>
        <v>Programa anual</v>
      </c>
      <c r="E121" s="216">
        <f>PONDERACION!K93</f>
        <v>1</v>
      </c>
      <c r="F121" s="216">
        <f>PONDERACION!L93</f>
        <v>1</v>
      </c>
      <c r="G121" s="216">
        <f>PONDERACION!M93</f>
        <v>1</v>
      </c>
      <c r="H121" s="216">
        <f>PONDERACION!N93</f>
        <v>1</v>
      </c>
      <c r="I121" s="216">
        <f>PONDERACION!O93</f>
        <v>4</v>
      </c>
      <c r="J121" s="209">
        <f>PONDERACION!P93</f>
        <v>0.08</v>
      </c>
      <c r="K121" s="209">
        <f>PONDERACION!Q93</f>
        <v>0.08</v>
      </c>
      <c r="L121" s="209">
        <f>PONDERACION!R93</f>
        <v>0.08</v>
      </c>
      <c r="M121" s="209">
        <f>PONDERACION!S93</f>
        <v>0.08</v>
      </c>
      <c r="N121" s="454">
        <v>17400000</v>
      </c>
      <c r="O121" s="455">
        <v>27000000</v>
      </c>
      <c r="P121" s="455">
        <v>27000000</v>
      </c>
      <c r="Q121" s="455">
        <v>27000000</v>
      </c>
      <c r="R121" s="455">
        <f t="shared" si="72"/>
        <v>98400000</v>
      </c>
      <c r="S121" s="36"/>
      <c r="T121" s="3"/>
      <c r="U121" s="3"/>
      <c r="V121" s="3"/>
      <c r="W121" s="3"/>
      <c r="X121" s="3"/>
      <c r="Y121" s="3"/>
      <c r="Z121" s="3"/>
      <c r="AA121" s="3"/>
      <c r="AB121" s="3"/>
      <c r="AC121" s="3"/>
      <c r="AD121" s="34"/>
      <c r="AE121" s="5"/>
      <c r="AF121" s="5"/>
      <c r="AG121" s="5"/>
      <c r="AH121" s="5"/>
      <c r="AI121" s="5"/>
      <c r="AJ121" s="5"/>
      <c r="AK121" s="5"/>
      <c r="AL121" s="5"/>
      <c r="AM121" s="5"/>
      <c r="AN121" s="5"/>
      <c r="AO121" s="5"/>
      <c r="AP121" s="82"/>
      <c r="AQ121" s="36"/>
      <c r="AR121" s="3"/>
      <c r="AS121" s="3"/>
      <c r="AT121" s="3"/>
      <c r="AU121" s="3"/>
      <c r="AV121" s="3"/>
      <c r="AW121" s="3"/>
      <c r="AX121" s="34"/>
      <c r="AY121" s="36"/>
      <c r="AZ121" s="199"/>
      <c r="BA121" s="192"/>
      <c r="BB121" s="4"/>
      <c r="BC121" s="4"/>
      <c r="BD121" s="4"/>
      <c r="BE121" s="4"/>
      <c r="BF121" s="4"/>
      <c r="BG121" s="4"/>
      <c r="BH121" s="141"/>
      <c r="BI121" s="164"/>
      <c r="BJ121" s="6"/>
      <c r="BK121" s="6"/>
      <c r="BL121" s="134"/>
      <c r="BM121" s="164"/>
      <c r="BN121" s="6"/>
      <c r="BO121" s="6"/>
      <c r="BP121" s="134"/>
      <c r="BQ121" s="8"/>
      <c r="BR121" s="4"/>
      <c r="BS121" s="4"/>
      <c r="BT121" s="141"/>
      <c r="BU121" s="164"/>
      <c r="BV121" s="6"/>
      <c r="BW121" s="6"/>
      <c r="BX121" s="134"/>
      <c r="BY121" s="8"/>
      <c r="BZ121" s="4"/>
      <c r="CA121" s="4"/>
      <c r="CB121" s="141"/>
      <c r="CC121" s="164"/>
      <c r="CD121" s="6"/>
      <c r="CE121" s="6"/>
      <c r="CF121" s="134"/>
      <c r="CG121" s="37"/>
      <c r="CH121" s="5"/>
      <c r="CI121" s="5"/>
      <c r="CJ121" s="82"/>
      <c r="CK121" s="8"/>
      <c r="CL121" s="4"/>
      <c r="CM121" s="4"/>
      <c r="CN121" s="141"/>
      <c r="CO121" s="147"/>
      <c r="CP121" s="128"/>
      <c r="CQ121" s="128"/>
      <c r="CR121" s="120"/>
    </row>
    <row r="122" spans="1:96" ht="41.25" customHeight="1" thickBot="1">
      <c r="A122" s="58"/>
      <c r="B122" s="228" t="str">
        <f>PROGR_PROYEC_PONDE!E18</f>
        <v>Proyecto 13. Aportes para la evaluación y financiación de proyectos de inversión para descontaminación hídrica.</v>
      </c>
      <c r="C122" s="228"/>
      <c r="D122" s="59"/>
      <c r="E122" s="60"/>
      <c r="F122" s="60"/>
      <c r="G122" s="60"/>
      <c r="H122" s="60"/>
      <c r="I122" s="61"/>
      <c r="J122" s="251">
        <f>PROGR_PROYEC_PONDE!F18</f>
        <v>0.34</v>
      </c>
      <c r="K122" s="251">
        <f>J122</f>
        <v>0.34</v>
      </c>
      <c r="L122" s="251">
        <f>J122</f>
        <v>0.34</v>
      </c>
      <c r="M122" s="251">
        <f>J122</f>
        <v>0.34</v>
      </c>
      <c r="N122" s="469">
        <f>N124+N125</f>
        <v>23321313471</v>
      </c>
      <c r="O122" s="469">
        <f t="shared" ref="O122:R122" si="73">O124+O125</f>
        <v>2221262005.4000001</v>
      </c>
      <c r="P122" s="469">
        <f t="shared" si="73"/>
        <v>1646818032.96</v>
      </c>
      <c r="Q122" s="469">
        <f t="shared" si="73"/>
        <v>1624307149.49</v>
      </c>
      <c r="R122" s="469">
        <f t="shared" si="73"/>
        <v>28813700658.850002</v>
      </c>
      <c r="S122" s="59"/>
      <c r="T122" s="60"/>
      <c r="U122" s="60">
        <f>SUM(S122:T122)</f>
        <v>0</v>
      </c>
      <c r="V122" s="60"/>
      <c r="W122" s="60"/>
      <c r="X122" s="60">
        <f>SUM(V122:W122)</f>
        <v>0</v>
      </c>
      <c r="Y122" s="60"/>
      <c r="Z122" s="60"/>
      <c r="AA122" s="60">
        <f>SUM(Y122:Z122)</f>
        <v>0</v>
      </c>
      <c r="AB122" s="60"/>
      <c r="AC122" s="60"/>
      <c r="AD122" s="114">
        <f>SUM(AB122:AC122)</f>
        <v>0</v>
      </c>
      <c r="AE122" s="62">
        <f>+(AE125*J125)</f>
        <v>0</v>
      </c>
      <c r="AF122" s="62">
        <f>+(AF125*K125)</f>
        <v>0</v>
      </c>
      <c r="AG122" s="63">
        <f>SUM(AE122:AF122)</f>
        <v>0</v>
      </c>
      <c r="AH122" s="62">
        <f>+(AH125*K125)</f>
        <v>0</v>
      </c>
      <c r="AI122" s="62">
        <f>+(AI125*K125)</f>
        <v>0</v>
      </c>
      <c r="AJ122" s="63">
        <f>SUM(AH122:AI122)</f>
        <v>0</v>
      </c>
      <c r="AK122" s="62">
        <f>+(AK125*$L$16)</f>
        <v>0</v>
      </c>
      <c r="AL122" s="62">
        <f>+(AL125*$L$16)</f>
        <v>0</v>
      </c>
      <c r="AM122" s="63">
        <f>SUM(AK122:AL122)</f>
        <v>0</v>
      </c>
      <c r="AN122" s="62">
        <f>+(AN125*$M$16)</f>
        <v>0</v>
      </c>
      <c r="AO122" s="62">
        <f>+(AO125*$M$16)</f>
        <v>0</v>
      </c>
      <c r="AP122" s="80">
        <f>SUM(AN122:AO122)</f>
        <v>0</v>
      </c>
      <c r="AQ122" s="59"/>
      <c r="AR122" s="60"/>
      <c r="AS122" s="60"/>
      <c r="AT122" s="60"/>
      <c r="AU122" s="60"/>
      <c r="AV122" s="60"/>
      <c r="AW122" s="60"/>
      <c r="AX122" s="114"/>
      <c r="AY122" s="59">
        <f>+U122+X122+AA122+AD122</f>
        <v>0</v>
      </c>
      <c r="AZ122" s="197" t="e">
        <f>+AY122/I122</f>
        <v>#DIV/0!</v>
      </c>
      <c r="BA122" s="190"/>
      <c r="BB122" s="64"/>
      <c r="BC122" s="64"/>
      <c r="BD122" s="64"/>
      <c r="BE122" s="64"/>
      <c r="BF122" s="64"/>
      <c r="BG122" s="64"/>
      <c r="BH122" s="139"/>
      <c r="BI122" s="162"/>
      <c r="BJ122" s="66"/>
      <c r="BK122" s="66"/>
      <c r="BL122" s="132"/>
      <c r="BM122" s="162"/>
      <c r="BN122" s="66"/>
      <c r="BO122" s="66"/>
      <c r="BP122" s="132"/>
      <c r="BQ122" s="65" t="e">
        <f t="shared" ref="BQ122:BT123" si="74">+BM122/BI122</f>
        <v>#DIV/0!</v>
      </c>
      <c r="BR122" s="64" t="e">
        <f t="shared" si="74"/>
        <v>#DIV/0!</v>
      </c>
      <c r="BS122" s="64" t="e">
        <f t="shared" si="74"/>
        <v>#DIV/0!</v>
      </c>
      <c r="BT122" s="139" t="e">
        <f t="shared" si="74"/>
        <v>#DIV/0!</v>
      </c>
      <c r="BU122" s="162"/>
      <c r="BV122" s="66"/>
      <c r="BW122" s="66"/>
      <c r="BX122" s="132"/>
      <c r="BY122" s="65" t="e">
        <f t="shared" ref="BY122:CB123" si="75">+BU122/BI122</f>
        <v>#DIV/0!</v>
      </c>
      <c r="BZ122" s="64" t="e">
        <f t="shared" si="75"/>
        <v>#DIV/0!</v>
      </c>
      <c r="CA122" s="64" t="e">
        <f t="shared" si="75"/>
        <v>#DIV/0!</v>
      </c>
      <c r="CB122" s="139" t="e">
        <f t="shared" si="75"/>
        <v>#DIV/0!</v>
      </c>
      <c r="CC122" s="162">
        <f t="shared" ref="CC122:CF123" si="76">+BM122-BU122</f>
        <v>0</v>
      </c>
      <c r="CD122" s="66">
        <f t="shared" si="76"/>
        <v>0</v>
      </c>
      <c r="CE122" s="66">
        <f t="shared" si="76"/>
        <v>0</v>
      </c>
      <c r="CF122" s="132">
        <f t="shared" si="76"/>
        <v>0</v>
      </c>
      <c r="CG122" s="62"/>
      <c r="CH122" s="63"/>
      <c r="CI122" s="63"/>
      <c r="CJ122" s="80"/>
      <c r="CK122" s="65" t="e">
        <f t="shared" ref="CK122:CN123" si="77">+CG122/CC122</f>
        <v>#DIV/0!</v>
      </c>
      <c r="CL122" s="64" t="e">
        <f t="shared" si="77"/>
        <v>#DIV/0!</v>
      </c>
      <c r="CM122" s="64" t="e">
        <f t="shared" si="77"/>
        <v>#DIV/0!</v>
      </c>
      <c r="CN122" s="139" t="e">
        <f t="shared" si="77"/>
        <v>#DIV/0!</v>
      </c>
      <c r="CO122" s="145">
        <f>SUM(BI122:BL122)</f>
        <v>0</v>
      </c>
      <c r="CP122" s="126">
        <f>SUM(BM122:BP122)</f>
        <v>0</v>
      </c>
      <c r="CQ122" s="126">
        <f>SUM(BU122:BX122)</f>
        <v>0</v>
      </c>
      <c r="CR122" s="118" t="e">
        <f>+CQ122/CO122</f>
        <v>#DIV/0!</v>
      </c>
    </row>
    <row r="123" spans="1:96" ht="13.5" thickBot="1">
      <c r="A123" s="70"/>
      <c r="B123" s="229" t="s">
        <v>2583</v>
      </c>
      <c r="C123" s="229"/>
      <c r="D123" s="67"/>
      <c r="E123" s="68"/>
      <c r="F123" s="68"/>
      <c r="G123" s="68"/>
      <c r="H123" s="68"/>
      <c r="I123" s="69"/>
      <c r="J123" s="71"/>
      <c r="K123" s="72"/>
      <c r="L123" s="72"/>
      <c r="M123" s="81"/>
      <c r="N123" s="464"/>
      <c r="O123" s="464"/>
      <c r="P123" s="464"/>
      <c r="Q123" s="464"/>
      <c r="R123" s="464"/>
      <c r="S123" s="67"/>
      <c r="T123" s="68"/>
      <c r="U123" s="68">
        <f>SUM(S123:T123)</f>
        <v>0</v>
      </c>
      <c r="V123" s="68"/>
      <c r="W123" s="68"/>
      <c r="X123" s="68">
        <f>SUM(V123:W123)</f>
        <v>0</v>
      </c>
      <c r="Y123" s="68"/>
      <c r="Z123" s="68"/>
      <c r="AA123" s="68">
        <f>SUM(Y123:Z123)</f>
        <v>0</v>
      </c>
      <c r="AB123" s="68"/>
      <c r="AC123" s="68"/>
      <c r="AD123" s="115">
        <f>SUM(AB123:AC123)</f>
        <v>0</v>
      </c>
      <c r="AE123" s="174" t="e">
        <f>+(#REF!*#REF!)+(#REF!*#REF!)</f>
        <v>#REF!</v>
      </c>
      <c r="AF123" s="174" t="e">
        <f>+(#REF!*#REF!)+(#REF!*#REF!)</f>
        <v>#REF!</v>
      </c>
      <c r="AG123" s="100" t="e">
        <f>SUM(AE123:AF123)</f>
        <v>#REF!</v>
      </c>
      <c r="AH123" s="174" t="e">
        <f>+(#REF!*#REF!)+(#REF!*#REF!)</f>
        <v>#REF!</v>
      </c>
      <c r="AI123" s="174" t="e">
        <f>+(#REF!*#REF!)+(#REF!*#REF!)</f>
        <v>#REF!</v>
      </c>
      <c r="AJ123" s="100" t="e">
        <f>SUM(AH123:AI123)</f>
        <v>#REF!</v>
      </c>
      <c r="AK123" s="174" t="e">
        <f>+(#REF!*#REF!)+(#REF!*#REF!)</f>
        <v>#REF!</v>
      </c>
      <c r="AL123" s="174" t="e">
        <f>+(#REF!*#REF!)+(#REF!*#REF!)</f>
        <v>#REF!</v>
      </c>
      <c r="AM123" s="100" t="e">
        <f>SUM(AK123:AL123)</f>
        <v>#REF!</v>
      </c>
      <c r="AN123" s="174" t="e">
        <f>+(#REF!*#REF!)+(#REF!*#REF!)</f>
        <v>#REF!</v>
      </c>
      <c r="AO123" s="174" t="e">
        <f>+(#REF!*#REF!)+(#REF!*#REF!)</f>
        <v>#REF!</v>
      </c>
      <c r="AP123" s="183" t="e">
        <f>SUM(AN123:AO123)</f>
        <v>#REF!</v>
      </c>
      <c r="AQ123" s="67"/>
      <c r="AR123" s="68"/>
      <c r="AS123" s="68"/>
      <c r="AT123" s="68"/>
      <c r="AU123" s="68"/>
      <c r="AV123" s="68"/>
      <c r="AW123" s="68"/>
      <c r="AX123" s="115"/>
      <c r="AY123" s="67">
        <f>+U123+X123+AA123+AD123</f>
        <v>0</v>
      </c>
      <c r="AZ123" s="198" t="e">
        <f>+AY123/I123</f>
        <v>#DIV/0!</v>
      </c>
      <c r="BA123" s="191"/>
      <c r="BB123" s="73"/>
      <c r="BC123" s="73"/>
      <c r="BD123" s="73"/>
      <c r="BE123" s="73"/>
      <c r="BF123" s="73"/>
      <c r="BG123" s="73"/>
      <c r="BH123" s="140"/>
      <c r="BI123" s="163"/>
      <c r="BJ123" s="75"/>
      <c r="BK123" s="75"/>
      <c r="BL123" s="133"/>
      <c r="BM123" s="163"/>
      <c r="BN123" s="75"/>
      <c r="BO123" s="75"/>
      <c r="BP123" s="133"/>
      <c r="BQ123" s="74" t="e">
        <f t="shared" si="74"/>
        <v>#DIV/0!</v>
      </c>
      <c r="BR123" s="73" t="e">
        <f t="shared" si="74"/>
        <v>#DIV/0!</v>
      </c>
      <c r="BS123" s="73" t="e">
        <f t="shared" si="74"/>
        <v>#DIV/0!</v>
      </c>
      <c r="BT123" s="140" t="e">
        <f t="shared" si="74"/>
        <v>#DIV/0!</v>
      </c>
      <c r="BU123" s="163"/>
      <c r="BV123" s="75"/>
      <c r="BW123" s="75"/>
      <c r="BX123" s="133"/>
      <c r="BY123" s="74" t="e">
        <f t="shared" si="75"/>
        <v>#DIV/0!</v>
      </c>
      <c r="BZ123" s="73" t="e">
        <f t="shared" si="75"/>
        <v>#DIV/0!</v>
      </c>
      <c r="CA123" s="73" t="e">
        <f t="shared" si="75"/>
        <v>#DIV/0!</v>
      </c>
      <c r="CB123" s="140" t="e">
        <f t="shared" si="75"/>
        <v>#DIV/0!</v>
      </c>
      <c r="CC123" s="163">
        <f t="shared" si="76"/>
        <v>0</v>
      </c>
      <c r="CD123" s="75">
        <f t="shared" si="76"/>
        <v>0</v>
      </c>
      <c r="CE123" s="75">
        <f t="shared" si="76"/>
        <v>0</v>
      </c>
      <c r="CF123" s="133">
        <f t="shared" si="76"/>
        <v>0</v>
      </c>
      <c r="CG123" s="174"/>
      <c r="CH123" s="100"/>
      <c r="CI123" s="100"/>
      <c r="CJ123" s="183"/>
      <c r="CK123" s="74" t="e">
        <f t="shared" si="77"/>
        <v>#DIV/0!</v>
      </c>
      <c r="CL123" s="73" t="e">
        <f t="shared" si="77"/>
        <v>#DIV/0!</v>
      </c>
      <c r="CM123" s="73" t="e">
        <f t="shared" si="77"/>
        <v>#DIV/0!</v>
      </c>
      <c r="CN123" s="140" t="e">
        <f t="shared" si="77"/>
        <v>#DIV/0!</v>
      </c>
      <c r="CO123" s="146">
        <f>SUM(BI123:BL123)</f>
        <v>0</v>
      </c>
      <c r="CP123" s="127">
        <f>SUM(BM123:BP123)</f>
        <v>0</v>
      </c>
      <c r="CQ123" s="127">
        <f>SUM(BU123:BX123)</f>
        <v>0</v>
      </c>
      <c r="CR123" s="119" t="e">
        <f>+CQ123/CO123</f>
        <v>#DIV/0!</v>
      </c>
    </row>
    <row r="124" spans="1:96" ht="33" customHeight="1" thickBot="1">
      <c r="A124" s="35"/>
      <c r="B124" s="10" t="str">
        <f>PONDERACION!H94</f>
        <v>1. Evaluar proyectos de inversión para descontaminación hídrica con recursos provenientes del recaudo de la tasa retributiva.</v>
      </c>
      <c r="C124" s="207" t="str">
        <f>PONDERACION!I94</f>
        <v>Número</v>
      </c>
      <c r="D124" s="207" t="str">
        <f>PONDERACION!J94</f>
        <v xml:space="preserve">Proyectos evaluados </v>
      </c>
      <c r="E124" s="216">
        <f>PONDERACION!K94</f>
        <v>2</v>
      </c>
      <c r="F124" s="216">
        <f>PONDERACION!L94</f>
        <v>3</v>
      </c>
      <c r="G124" s="216">
        <f>PONDERACION!M94</f>
        <v>2</v>
      </c>
      <c r="H124" s="216">
        <f>PONDERACION!N94</f>
        <v>1</v>
      </c>
      <c r="I124" s="216">
        <f>PONDERACION!O94</f>
        <v>8</v>
      </c>
      <c r="J124" s="260">
        <f>PONDERACION!P94</f>
        <v>0.5</v>
      </c>
      <c r="K124" s="260">
        <f>PONDERACION!Q94</f>
        <v>0.5</v>
      </c>
      <c r="L124" s="260">
        <f>PONDERACION!R94</f>
        <v>0.5</v>
      </c>
      <c r="M124" s="260">
        <f>PONDERACION!S94</f>
        <v>0.5</v>
      </c>
      <c r="N124" s="474">
        <v>6840000</v>
      </c>
      <c r="O124" s="459">
        <v>10978000</v>
      </c>
      <c r="P124" s="459">
        <v>11747000</v>
      </c>
      <c r="Q124" s="459">
        <v>12569900</v>
      </c>
      <c r="R124" s="459">
        <f>SUM(N124:Q124)</f>
        <v>42134900</v>
      </c>
      <c r="S124" s="194"/>
      <c r="T124" s="3"/>
      <c r="U124" s="3"/>
      <c r="V124" s="3"/>
      <c r="W124" s="3"/>
      <c r="X124" s="3"/>
      <c r="Y124" s="3"/>
      <c r="Z124" s="3"/>
      <c r="AA124" s="3"/>
      <c r="AB124" s="3"/>
      <c r="AC124" s="3"/>
      <c r="AD124" s="34"/>
      <c r="AE124" s="237"/>
      <c r="AF124" s="237"/>
      <c r="AG124" s="238"/>
      <c r="AH124" s="237"/>
      <c r="AI124" s="237"/>
      <c r="AJ124" s="238"/>
      <c r="AK124" s="237"/>
      <c r="AL124" s="237"/>
      <c r="AM124" s="238"/>
      <c r="AN124" s="237"/>
      <c r="AO124" s="237"/>
      <c r="AP124" s="239"/>
      <c r="AQ124" s="36"/>
      <c r="AR124" s="3"/>
      <c r="AS124" s="3"/>
      <c r="AT124" s="3"/>
      <c r="AU124" s="3"/>
      <c r="AV124" s="3"/>
      <c r="AW124" s="3"/>
      <c r="AX124" s="34"/>
      <c r="AY124" s="36"/>
      <c r="AZ124" s="240"/>
      <c r="BA124" s="241"/>
      <c r="BB124" s="242"/>
      <c r="BC124" s="242"/>
      <c r="BD124" s="242"/>
      <c r="BE124" s="242"/>
      <c r="BF124" s="242"/>
      <c r="BG124" s="242"/>
      <c r="BH124" s="243"/>
      <c r="BI124" s="244"/>
      <c r="BJ124" s="245"/>
      <c r="BK124" s="245"/>
      <c r="BL124" s="246"/>
      <c r="BM124" s="244"/>
      <c r="BN124" s="245"/>
      <c r="BO124" s="245"/>
      <c r="BP124" s="246"/>
      <c r="BQ124" s="247"/>
      <c r="BR124" s="242"/>
      <c r="BS124" s="242"/>
      <c r="BT124" s="243"/>
      <c r="BU124" s="244"/>
      <c r="BV124" s="245"/>
      <c r="BW124" s="245"/>
      <c r="BX124" s="246"/>
      <c r="BY124" s="247"/>
      <c r="BZ124" s="242"/>
      <c r="CA124" s="242"/>
      <c r="CB124" s="243"/>
      <c r="CC124" s="244"/>
      <c r="CD124" s="245"/>
      <c r="CE124" s="245"/>
      <c r="CF124" s="246"/>
      <c r="CG124" s="248"/>
      <c r="CH124" s="238"/>
      <c r="CI124" s="238"/>
      <c r="CJ124" s="239"/>
      <c r="CK124" s="247"/>
      <c r="CL124" s="242"/>
      <c r="CM124" s="242"/>
      <c r="CN124" s="243"/>
      <c r="CO124" s="249"/>
      <c r="CP124" s="128"/>
      <c r="CQ124" s="128"/>
      <c r="CR124" s="250"/>
    </row>
    <row r="125" spans="1:96" ht="36.75" customHeight="1" thickBot="1">
      <c r="A125" s="35"/>
      <c r="B125" s="10" t="str">
        <f>PONDERACION!H95</f>
        <v>2. Financiar proyectos de inversión para descontaminación hídrica con recursos provenientes del recaudo de la tasa retributiva.</v>
      </c>
      <c r="C125" s="207" t="str">
        <f>PONDERACION!I95</f>
        <v>Número</v>
      </c>
      <c r="D125" s="207" t="str">
        <f>PONDERACION!J95</f>
        <v>Proyectos financiados</v>
      </c>
      <c r="E125" s="216">
        <f>PONDERACION!K95</f>
        <v>2</v>
      </c>
      <c r="F125" s="216">
        <f>PONDERACION!L95</f>
        <v>3</v>
      </c>
      <c r="G125" s="216">
        <f>PONDERACION!M95</f>
        <v>2</v>
      </c>
      <c r="H125" s="216">
        <f>PONDERACION!N95</f>
        <v>1</v>
      </c>
      <c r="I125" s="216">
        <f>PONDERACION!O95</f>
        <v>8</v>
      </c>
      <c r="J125" s="260">
        <f>PONDERACION!P95</f>
        <v>0.5</v>
      </c>
      <c r="K125" s="260">
        <f>PONDERACION!Q95</f>
        <v>0.5</v>
      </c>
      <c r="L125" s="260">
        <f>PONDERACION!R95</f>
        <v>0.5</v>
      </c>
      <c r="M125" s="260">
        <f>PONDERACION!S95</f>
        <v>0.5</v>
      </c>
      <c r="N125" s="454">
        <v>23314473471</v>
      </c>
      <c r="O125" s="457">
        <v>2210284005.4000001</v>
      </c>
      <c r="P125" s="457">
        <v>1635071032.96</v>
      </c>
      <c r="Q125" s="457">
        <v>1611737249.49</v>
      </c>
      <c r="R125" s="459">
        <f>SUM(N125:Q125)</f>
        <v>28771565758.850002</v>
      </c>
      <c r="S125" s="194"/>
      <c r="T125" s="3"/>
      <c r="U125" s="3"/>
      <c r="V125" s="3"/>
      <c r="W125" s="3"/>
      <c r="X125" s="3"/>
      <c r="Y125" s="3"/>
      <c r="Z125" s="3"/>
      <c r="AA125" s="3"/>
      <c r="AB125" s="3"/>
      <c r="AC125" s="3"/>
      <c r="AD125" s="34"/>
      <c r="AE125" s="5"/>
      <c r="AF125" s="5"/>
      <c r="AG125" s="5"/>
      <c r="AH125" s="5"/>
      <c r="AI125" s="5"/>
      <c r="AJ125" s="5"/>
      <c r="AK125" s="5"/>
      <c r="AL125" s="5"/>
      <c r="AM125" s="5"/>
      <c r="AN125" s="5"/>
      <c r="AO125" s="5"/>
      <c r="AP125" s="82"/>
      <c r="AQ125" s="36"/>
      <c r="AR125" s="3"/>
      <c r="AS125" s="3"/>
      <c r="AT125" s="3"/>
      <c r="AU125" s="3"/>
      <c r="AV125" s="3"/>
      <c r="AW125" s="3"/>
      <c r="AX125" s="34"/>
      <c r="AY125" s="36"/>
      <c r="AZ125" s="199"/>
      <c r="BA125" s="192"/>
      <c r="BB125" s="4"/>
      <c r="BC125" s="4"/>
      <c r="BD125" s="4"/>
      <c r="BE125" s="4"/>
      <c r="BF125" s="4"/>
      <c r="BG125" s="4"/>
      <c r="BH125" s="141"/>
      <c r="BI125" s="164"/>
      <c r="BJ125" s="6"/>
      <c r="BK125" s="6"/>
      <c r="BL125" s="134"/>
      <c r="BM125" s="164"/>
      <c r="BN125" s="6"/>
      <c r="BO125" s="6"/>
      <c r="BP125" s="134"/>
      <c r="BQ125" s="8"/>
      <c r="BR125" s="4"/>
      <c r="BS125" s="4"/>
      <c r="BT125" s="141"/>
      <c r="BU125" s="164"/>
      <c r="BV125" s="6"/>
      <c r="BW125" s="6"/>
      <c r="BX125" s="134"/>
      <c r="BY125" s="8"/>
      <c r="BZ125" s="4"/>
      <c r="CA125" s="4"/>
      <c r="CB125" s="141"/>
      <c r="CC125" s="164"/>
      <c r="CD125" s="6"/>
      <c r="CE125" s="6"/>
      <c r="CF125" s="134"/>
      <c r="CG125" s="37"/>
      <c r="CH125" s="5"/>
      <c r="CI125" s="5"/>
      <c r="CJ125" s="82"/>
      <c r="CK125" s="8"/>
      <c r="CL125" s="4"/>
      <c r="CM125" s="4"/>
      <c r="CN125" s="141"/>
      <c r="CO125" s="147"/>
      <c r="CP125" s="128"/>
      <c r="CQ125" s="128"/>
      <c r="CR125" s="120"/>
    </row>
    <row r="126" spans="1:96" ht="50.25" customHeight="1" thickBot="1">
      <c r="A126" s="49"/>
      <c r="B126" s="227" t="str">
        <f>PROGR_PROYEC_PONDE!C19</f>
        <v>PROGRAMA 4. GESTIÓN DEL RIESGO DE DESASTRES Y DEL CAMBIO CLIMÁTICO EN EL DEPARTAMENTO DEL QUINDÍO.</v>
      </c>
      <c r="C126" s="232"/>
      <c r="D126" s="51"/>
      <c r="E126" s="51"/>
      <c r="F126" s="51"/>
      <c r="G126" s="51"/>
      <c r="H126" s="51"/>
      <c r="I126" s="52"/>
      <c r="J126" s="257">
        <f>PROGR_PROYEC_PONDE!D19</f>
        <v>0.2</v>
      </c>
      <c r="K126" s="257">
        <f>J126</f>
        <v>0.2</v>
      </c>
      <c r="L126" s="257">
        <f>J126</f>
        <v>0.2</v>
      </c>
      <c r="M126" s="257">
        <f>J126</f>
        <v>0.2</v>
      </c>
      <c r="N126" s="257"/>
      <c r="O126" s="257"/>
      <c r="P126" s="257"/>
      <c r="Q126" s="257"/>
      <c r="R126" s="257"/>
      <c r="S126" s="50"/>
      <c r="T126" s="51"/>
      <c r="U126" s="51">
        <f>SUM(S126:T126)</f>
        <v>0</v>
      </c>
      <c r="V126" s="51"/>
      <c r="W126" s="51"/>
      <c r="X126" s="51">
        <f>SUM(V126:W126)</f>
        <v>0</v>
      </c>
      <c r="Y126" s="51"/>
      <c r="Z126" s="51"/>
      <c r="AA126" s="51">
        <f>SUM(Y126:Z126)</f>
        <v>0</v>
      </c>
      <c r="AB126" s="51"/>
      <c r="AC126" s="51"/>
      <c r="AD126" s="113">
        <f>SUM(AB126:AC126)</f>
        <v>0</v>
      </c>
      <c r="AE126" s="53">
        <f>+(AE127*$J$9)+(AE133*$J$15)</f>
        <v>0</v>
      </c>
      <c r="AF126" s="53">
        <f>+(AF127*$J$9)+(AF133*$J$15)</f>
        <v>0</v>
      </c>
      <c r="AG126" s="54">
        <f>SUM(AE126:AF126)</f>
        <v>0</v>
      </c>
      <c r="AH126" s="53">
        <f>+(AH127*$J$9)+(AH133*$J$15)</f>
        <v>0</v>
      </c>
      <c r="AI126" s="53">
        <f>+(AI127*$K$9)+(AI133*$K$15)</f>
        <v>0</v>
      </c>
      <c r="AJ126" s="54">
        <f>SUM(AH126:AI126)</f>
        <v>0</v>
      </c>
      <c r="AK126" s="53">
        <f>+(AK127*$L$9)+(AK133*$L$15)</f>
        <v>0</v>
      </c>
      <c r="AL126" s="53">
        <f>+(AL127*$L$9)+(AL133*$L$15)</f>
        <v>0</v>
      </c>
      <c r="AM126" s="54">
        <f>SUM(AK126:AL126)</f>
        <v>0</v>
      </c>
      <c r="AN126" s="53">
        <f>+(AN127*$M$9)+(AN133*$M$15)</f>
        <v>0</v>
      </c>
      <c r="AO126" s="53">
        <f>+(AO127*$M$9)+(AO133*$M$15)</f>
        <v>0</v>
      </c>
      <c r="AP126" s="79">
        <f>SUM(AN126:AO126)</f>
        <v>0</v>
      </c>
      <c r="AQ126" s="50"/>
      <c r="AR126" s="51"/>
      <c r="AS126" s="51"/>
      <c r="AT126" s="51"/>
      <c r="AU126" s="51"/>
      <c r="AV126" s="51"/>
      <c r="AW126" s="51"/>
      <c r="AX126" s="113"/>
      <c r="AY126" s="50">
        <f>+U126+X126+AA126+AD126</f>
        <v>0</v>
      </c>
      <c r="AZ126" s="200" t="e">
        <f>+AY126/I126</f>
        <v>#DIV/0!</v>
      </c>
      <c r="BA126" s="189"/>
      <c r="BB126" s="55"/>
      <c r="BC126" s="55"/>
      <c r="BD126" s="55"/>
      <c r="BE126" s="55"/>
      <c r="BF126" s="55"/>
      <c r="BG126" s="55"/>
      <c r="BH126" s="138"/>
      <c r="BI126" s="161"/>
      <c r="BJ126" s="57"/>
      <c r="BK126" s="57"/>
      <c r="BL126" s="131"/>
      <c r="BM126" s="161"/>
      <c r="BN126" s="57"/>
      <c r="BO126" s="57"/>
      <c r="BP126" s="131"/>
      <c r="BQ126" s="56" t="e">
        <f t="shared" ref="BQ126:BT128" si="78">+BM126/BI126</f>
        <v>#DIV/0!</v>
      </c>
      <c r="BR126" s="55" t="e">
        <f t="shared" si="78"/>
        <v>#DIV/0!</v>
      </c>
      <c r="BS126" s="55" t="e">
        <f t="shared" si="78"/>
        <v>#DIV/0!</v>
      </c>
      <c r="BT126" s="138" t="e">
        <f t="shared" si="78"/>
        <v>#DIV/0!</v>
      </c>
      <c r="BU126" s="161"/>
      <c r="BV126" s="57"/>
      <c r="BW126" s="57"/>
      <c r="BX126" s="131"/>
      <c r="BY126" s="56" t="e">
        <f t="shared" ref="BY126:CB128" si="79">+BU126/BI126</f>
        <v>#DIV/0!</v>
      </c>
      <c r="BZ126" s="55" t="e">
        <f t="shared" si="79"/>
        <v>#DIV/0!</v>
      </c>
      <c r="CA126" s="55" t="e">
        <f t="shared" si="79"/>
        <v>#DIV/0!</v>
      </c>
      <c r="CB126" s="138" t="e">
        <f t="shared" si="79"/>
        <v>#DIV/0!</v>
      </c>
      <c r="CC126" s="161">
        <f t="shared" ref="CC126:CF128" si="80">+BM126-BU126</f>
        <v>0</v>
      </c>
      <c r="CD126" s="57">
        <f t="shared" si="80"/>
        <v>0</v>
      </c>
      <c r="CE126" s="57">
        <f t="shared" si="80"/>
        <v>0</v>
      </c>
      <c r="CF126" s="131">
        <f t="shared" si="80"/>
        <v>0</v>
      </c>
      <c r="CG126" s="53"/>
      <c r="CH126" s="54"/>
      <c r="CI126" s="54"/>
      <c r="CJ126" s="79"/>
      <c r="CK126" s="56" t="e">
        <f t="shared" ref="CK126:CN128" si="81">+CG126/CC126</f>
        <v>#DIV/0!</v>
      </c>
      <c r="CL126" s="55" t="e">
        <f t="shared" si="81"/>
        <v>#DIV/0!</v>
      </c>
      <c r="CM126" s="55" t="e">
        <f t="shared" si="81"/>
        <v>#DIV/0!</v>
      </c>
      <c r="CN126" s="138" t="e">
        <f t="shared" si="81"/>
        <v>#DIV/0!</v>
      </c>
      <c r="CO126" s="144">
        <f>SUM(BI126:BL126)</f>
        <v>0</v>
      </c>
      <c r="CP126" s="125">
        <f>SUM(BM126:BP126)</f>
        <v>0</v>
      </c>
      <c r="CQ126" s="125">
        <f>SUM(BU126:BX126)</f>
        <v>0</v>
      </c>
      <c r="CR126" s="117" t="e">
        <f>+CQ126/CO126</f>
        <v>#DIV/0!</v>
      </c>
    </row>
    <row r="127" spans="1:96" ht="33" customHeight="1" thickBot="1">
      <c r="A127" s="58"/>
      <c r="B127" s="228" t="str">
        <f>PROGR_PROYEC_PONDE!E19</f>
        <v>Proyecto 14. Divulgación del conocimiento del riesgo de desastres en el departamento del Quindío.</v>
      </c>
      <c r="C127" s="233"/>
      <c r="D127" s="60"/>
      <c r="E127" s="60"/>
      <c r="F127" s="60"/>
      <c r="G127" s="60"/>
      <c r="H127" s="60"/>
      <c r="I127" s="61"/>
      <c r="J127" s="251">
        <f>PROGR_PROYEC_PONDE!F19</f>
        <v>0.33</v>
      </c>
      <c r="K127" s="251">
        <f>J127</f>
        <v>0.33</v>
      </c>
      <c r="L127" s="251">
        <f>J127</f>
        <v>0.33</v>
      </c>
      <c r="M127" s="251">
        <f>J127</f>
        <v>0.33</v>
      </c>
      <c r="N127" s="469">
        <f>N129+N130+N131</f>
        <v>42800000</v>
      </c>
      <c r="O127" s="469">
        <f t="shared" ref="O127:R127" si="82">O129+O130+O131</f>
        <v>107040000</v>
      </c>
      <c r="P127" s="469">
        <f t="shared" si="82"/>
        <v>84349700</v>
      </c>
      <c r="Q127" s="469">
        <f t="shared" si="82"/>
        <v>96245045</v>
      </c>
      <c r="R127" s="469">
        <f t="shared" si="82"/>
        <v>330434745</v>
      </c>
      <c r="S127" s="59"/>
      <c r="T127" s="60"/>
      <c r="U127" s="60">
        <f>SUM(S127:T127)</f>
        <v>0</v>
      </c>
      <c r="V127" s="60"/>
      <c r="W127" s="60"/>
      <c r="X127" s="60">
        <f>SUM(V127:W127)</f>
        <v>0</v>
      </c>
      <c r="Y127" s="60"/>
      <c r="Z127" s="60"/>
      <c r="AA127" s="60">
        <f>SUM(Y127:Z127)</f>
        <v>0</v>
      </c>
      <c r="AB127" s="60"/>
      <c r="AC127" s="60"/>
      <c r="AD127" s="114">
        <f>SUM(AB127:AC127)</f>
        <v>0</v>
      </c>
      <c r="AE127" s="62">
        <f>+(AE128*J128)</f>
        <v>0</v>
      </c>
      <c r="AF127" s="62">
        <f>+(AF128*K128)</f>
        <v>0</v>
      </c>
      <c r="AG127" s="63">
        <f>SUM(AE127:AF127)</f>
        <v>0</v>
      </c>
      <c r="AH127" s="62">
        <f>+(AH128*K128)</f>
        <v>0</v>
      </c>
      <c r="AI127" s="62">
        <f>+(AI128*K128)</f>
        <v>0</v>
      </c>
      <c r="AJ127" s="63">
        <f>SUM(AH127:AI127)</f>
        <v>0</v>
      </c>
      <c r="AK127" s="62">
        <f>+(AK128*L128)</f>
        <v>0</v>
      </c>
      <c r="AL127" s="62">
        <f>+(AL128*M128)</f>
        <v>0</v>
      </c>
      <c r="AM127" s="63">
        <f>SUM(AK127:AL127)</f>
        <v>0</v>
      </c>
      <c r="AN127" s="62">
        <f>+(AN128*M128)</f>
        <v>0</v>
      </c>
      <c r="AO127" s="62">
        <f>+(AO128*S128)</f>
        <v>0</v>
      </c>
      <c r="AP127" s="80">
        <f>SUM(AN127:AO127)</f>
        <v>0</v>
      </c>
      <c r="AQ127" s="59"/>
      <c r="AR127" s="60"/>
      <c r="AS127" s="60"/>
      <c r="AT127" s="60"/>
      <c r="AU127" s="60"/>
      <c r="AV127" s="60"/>
      <c r="AW127" s="60"/>
      <c r="AX127" s="114"/>
      <c r="AY127" s="59">
        <f>+U127+X127+AA127+AD127</f>
        <v>0</v>
      </c>
      <c r="AZ127" s="197" t="e">
        <f>+AY127/I127</f>
        <v>#DIV/0!</v>
      </c>
      <c r="BA127" s="190"/>
      <c r="BB127" s="64"/>
      <c r="BC127" s="64"/>
      <c r="BD127" s="64"/>
      <c r="BE127" s="64"/>
      <c r="BF127" s="64"/>
      <c r="BG127" s="64"/>
      <c r="BH127" s="139"/>
      <c r="BI127" s="162"/>
      <c r="BJ127" s="66"/>
      <c r="BK127" s="66"/>
      <c r="BL127" s="132"/>
      <c r="BM127" s="162"/>
      <c r="BN127" s="66"/>
      <c r="BO127" s="66"/>
      <c r="BP127" s="132"/>
      <c r="BQ127" s="65" t="e">
        <f t="shared" si="78"/>
        <v>#DIV/0!</v>
      </c>
      <c r="BR127" s="64" t="e">
        <f t="shared" si="78"/>
        <v>#DIV/0!</v>
      </c>
      <c r="BS127" s="64" t="e">
        <f t="shared" si="78"/>
        <v>#DIV/0!</v>
      </c>
      <c r="BT127" s="139" t="e">
        <f t="shared" si="78"/>
        <v>#DIV/0!</v>
      </c>
      <c r="BU127" s="162"/>
      <c r="BV127" s="66"/>
      <c r="BW127" s="66"/>
      <c r="BX127" s="132"/>
      <c r="BY127" s="65" t="e">
        <f t="shared" si="79"/>
        <v>#DIV/0!</v>
      </c>
      <c r="BZ127" s="64" t="e">
        <f t="shared" si="79"/>
        <v>#DIV/0!</v>
      </c>
      <c r="CA127" s="64" t="e">
        <f t="shared" si="79"/>
        <v>#DIV/0!</v>
      </c>
      <c r="CB127" s="139" t="e">
        <f t="shared" si="79"/>
        <v>#DIV/0!</v>
      </c>
      <c r="CC127" s="162">
        <f t="shared" si="80"/>
        <v>0</v>
      </c>
      <c r="CD127" s="66">
        <f t="shared" si="80"/>
        <v>0</v>
      </c>
      <c r="CE127" s="66">
        <f t="shared" si="80"/>
        <v>0</v>
      </c>
      <c r="CF127" s="132">
        <f t="shared" si="80"/>
        <v>0</v>
      </c>
      <c r="CG127" s="62"/>
      <c r="CH127" s="63"/>
      <c r="CI127" s="63"/>
      <c r="CJ127" s="80"/>
      <c r="CK127" s="65" t="e">
        <f t="shared" si="81"/>
        <v>#DIV/0!</v>
      </c>
      <c r="CL127" s="64" t="e">
        <f t="shared" si="81"/>
        <v>#DIV/0!</v>
      </c>
      <c r="CM127" s="64" t="e">
        <f t="shared" si="81"/>
        <v>#DIV/0!</v>
      </c>
      <c r="CN127" s="139" t="e">
        <f t="shared" si="81"/>
        <v>#DIV/0!</v>
      </c>
      <c r="CO127" s="145">
        <f>SUM(BI127:BL127)</f>
        <v>0</v>
      </c>
      <c r="CP127" s="126">
        <f>SUM(BM127:BP127)</f>
        <v>0</v>
      </c>
      <c r="CQ127" s="126">
        <f>SUM(BU127:BX127)</f>
        <v>0</v>
      </c>
      <c r="CR127" s="118" t="e">
        <f>+CQ127/CO127</f>
        <v>#DIV/0!</v>
      </c>
    </row>
    <row r="128" spans="1:96" ht="13.5" thickBot="1">
      <c r="A128" s="70"/>
      <c r="B128" s="229" t="s">
        <v>2583</v>
      </c>
      <c r="C128" s="229"/>
      <c r="D128" s="67"/>
      <c r="E128" s="68"/>
      <c r="F128" s="68"/>
      <c r="G128" s="68"/>
      <c r="H128" s="68"/>
      <c r="I128" s="69"/>
      <c r="J128" s="71"/>
      <c r="K128" s="72"/>
      <c r="L128" s="72"/>
      <c r="M128" s="81"/>
      <c r="N128" s="464"/>
      <c r="O128" s="464"/>
      <c r="P128" s="464"/>
      <c r="Q128" s="464"/>
      <c r="R128" s="464"/>
      <c r="S128" s="67"/>
      <c r="T128" s="68"/>
      <c r="U128" s="68">
        <f>SUM(S128:T128)</f>
        <v>0</v>
      </c>
      <c r="V128" s="68"/>
      <c r="W128" s="68"/>
      <c r="X128" s="68">
        <f>SUM(V128:W128)</f>
        <v>0</v>
      </c>
      <c r="Y128" s="68"/>
      <c r="Z128" s="68"/>
      <c r="AA128" s="68">
        <f>SUM(Y128:Z128)</f>
        <v>0</v>
      </c>
      <c r="AB128" s="68"/>
      <c r="AC128" s="68"/>
      <c r="AD128" s="115">
        <f>SUM(AB128:AC128)</f>
        <v>0</v>
      </c>
      <c r="AE128" s="174">
        <f>+(AE132*S132)+(AE129*S129)</f>
        <v>0</v>
      </c>
      <c r="AF128" s="174">
        <f>+(AF132*T132)+(AF129*T129)</f>
        <v>0</v>
      </c>
      <c r="AG128" s="100">
        <f>SUM(AE128:AF128)</f>
        <v>0</v>
      </c>
      <c r="AH128" s="174">
        <f>+(AH132*K132)+(AH129*K129)</f>
        <v>0</v>
      </c>
      <c r="AI128" s="174">
        <f>+(AI132*K132)+(AI129*K129)</f>
        <v>0</v>
      </c>
      <c r="AJ128" s="100">
        <f>SUM(AH128:AI128)</f>
        <v>0</v>
      </c>
      <c r="AK128" s="174">
        <f>+(AK132*$L$14)+(AK129*$L$11)</f>
        <v>0</v>
      </c>
      <c r="AL128" s="174">
        <f>+(AL132*$L$14)+(AL129*$L$11)</f>
        <v>0</v>
      </c>
      <c r="AM128" s="100">
        <f>SUM(AK128:AL128)</f>
        <v>0</v>
      </c>
      <c r="AN128" s="174">
        <f>+(AN132*$M$14)+(AN129*$M$11)</f>
        <v>0</v>
      </c>
      <c r="AO128" s="174">
        <f>+(AO132*$M$14)+(AO129*$M$11)</f>
        <v>0</v>
      </c>
      <c r="AP128" s="183">
        <f>SUM(AN128:AO128)</f>
        <v>0</v>
      </c>
      <c r="AQ128" s="67"/>
      <c r="AR128" s="68"/>
      <c r="AS128" s="68"/>
      <c r="AT128" s="68"/>
      <c r="AU128" s="68"/>
      <c r="AV128" s="68"/>
      <c r="AW128" s="68"/>
      <c r="AX128" s="115"/>
      <c r="AY128" s="67">
        <f>+U128+X128+AA128+AD128</f>
        <v>0</v>
      </c>
      <c r="AZ128" s="198" t="e">
        <f>+AY128/I128</f>
        <v>#DIV/0!</v>
      </c>
      <c r="BA128" s="191"/>
      <c r="BB128" s="73"/>
      <c r="BC128" s="73"/>
      <c r="BD128" s="73"/>
      <c r="BE128" s="73"/>
      <c r="BF128" s="73"/>
      <c r="BG128" s="73"/>
      <c r="BH128" s="140"/>
      <c r="BI128" s="163"/>
      <c r="BJ128" s="75"/>
      <c r="BK128" s="75"/>
      <c r="BL128" s="133"/>
      <c r="BM128" s="163"/>
      <c r="BN128" s="75"/>
      <c r="BO128" s="75"/>
      <c r="BP128" s="133"/>
      <c r="BQ128" s="74" t="e">
        <f t="shared" si="78"/>
        <v>#DIV/0!</v>
      </c>
      <c r="BR128" s="73" t="e">
        <f t="shared" si="78"/>
        <v>#DIV/0!</v>
      </c>
      <c r="BS128" s="73" t="e">
        <f t="shared" si="78"/>
        <v>#DIV/0!</v>
      </c>
      <c r="BT128" s="140" t="e">
        <f t="shared" si="78"/>
        <v>#DIV/0!</v>
      </c>
      <c r="BU128" s="163"/>
      <c r="BV128" s="75"/>
      <c r="BW128" s="75"/>
      <c r="BX128" s="133"/>
      <c r="BY128" s="74" t="e">
        <f t="shared" si="79"/>
        <v>#DIV/0!</v>
      </c>
      <c r="BZ128" s="73" t="e">
        <f t="shared" si="79"/>
        <v>#DIV/0!</v>
      </c>
      <c r="CA128" s="73" t="e">
        <f t="shared" si="79"/>
        <v>#DIV/0!</v>
      </c>
      <c r="CB128" s="140" t="e">
        <f t="shared" si="79"/>
        <v>#DIV/0!</v>
      </c>
      <c r="CC128" s="163">
        <f t="shared" si="80"/>
        <v>0</v>
      </c>
      <c r="CD128" s="75">
        <f t="shared" si="80"/>
        <v>0</v>
      </c>
      <c r="CE128" s="75">
        <f t="shared" si="80"/>
        <v>0</v>
      </c>
      <c r="CF128" s="133">
        <f t="shared" si="80"/>
        <v>0</v>
      </c>
      <c r="CG128" s="174"/>
      <c r="CH128" s="100"/>
      <c r="CI128" s="100"/>
      <c r="CJ128" s="183"/>
      <c r="CK128" s="74" t="e">
        <f t="shared" si="81"/>
        <v>#DIV/0!</v>
      </c>
      <c r="CL128" s="73" t="e">
        <f t="shared" si="81"/>
        <v>#DIV/0!</v>
      </c>
      <c r="CM128" s="73" t="e">
        <f t="shared" si="81"/>
        <v>#DIV/0!</v>
      </c>
      <c r="CN128" s="140" t="e">
        <f t="shared" si="81"/>
        <v>#DIV/0!</v>
      </c>
      <c r="CO128" s="146">
        <f>SUM(BI128:BL128)</f>
        <v>0</v>
      </c>
      <c r="CP128" s="127">
        <f>SUM(BM128:BP128)</f>
        <v>0</v>
      </c>
      <c r="CQ128" s="127">
        <f>SUM(BU128:BX128)</f>
        <v>0</v>
      </c>
      <c r="CR128" s="119" t="e">
        <f>+CQ128/CO128</f>
        <v>#DIV/0!</v>
      </c>
    </row>
    <row r="129" spans="1:96" ht="48.75" customHeight="1" thickBot="1">
      <c r="A129" s="35"/>
      <c r="B129" s="10" t="str">
        <f>PONDERACION!H96</f>
        <v>1. Socializar el componente de gestión de riesgos de desastres del POMCA y otros instrumentos a los entes territoriales y otros actores, según el programa anual.</v>
      </c>
      <c r="C129" s="207" t="str">
        <f>PONDERACION!I96</f>
        <v>Programa</v>
      </c>
      <c r="D129" s="207" t="str">
        <f>PONDERACION!J96</f>
        <v>Programa anual</v>
      </c>
      <c r="E129" s="216">
        <f>PONDERACION!K96</f>
        <v>1</v>
      </c>
      <c r="F129" s="216">
        <f>PONDERACION!L96</f>
        <v>1</v>
      </c>
      <c r="G129" s="216">
        <f>PONDERACION!M96</f>
        <v>1</v>
      </c>
      <c r="H129" s="216">
        <f>PONDERACION!N96</f>
        <v>1</v>
      </c>
      <c r="I129" s="216">
        <f>PONDERACION!O96</f>
        <v>4</v>
      </c>
      <c r="J129" s="260">
        <f>PONDERACION!P96</f>
        <v>0.33</v>
      </c>
      <c r="K129" s="260">
        <f>PONDERACION!Q96</f>
        <v>0.33</v>
      </c>
      <c r="L129" s="260">
        <f>PONDERACION!R96</f>
        <v>0.33</v>
      </c>
      <c r="M129" s="260">
        <f>PONDERACION!S96</f>
        <v>0.33</v>
      </c>
      <c r="N129" s="474">
        <v>4360000</v>
      </c>
      <c r="O129" s="459">
        <v>17040000</v>
      </c>
      <c r="P129" s="459">
        <v>7392800</v>
      </c>
      <c r="Q129" s="459">
        <v>7770296</v>
      </c>
      <c r="R129" s="459">
        <f>SUM(N129:Q129)</f>
        <v>36563096</v>
      </c>
      <c r="S129" s="194"/>
      <c r="T129" s="3"/>
      <c r="U129" s="3"/>
      <c r="V129" s="3"/>
      <c r="W129" s="3"/>
      <c r="X129" s="3"/>
      <c r="Y129" s="3"/>
      <c r="Z129" s="3"/>
      <c r="AA129" s="3"/>
      <c r="AB129" s="3"/>
      <c r="AC129" s="3"/>
      <c r="AD129" s="34"/>
      <c r="AE129" s="5"/>
      <c r="AF129" s="5"/>
      <c r="AG129" s="5"/>
      <c r="AH129" s="5"/>
      <c r="AI129" s="5"/>
      <c r="AJ129" s="5"/>
      <c r="AK129" s="5"/>
      <c r="AL129" s="5"/>
      <c r="AM129" s="5"/>
      <c r="AN129" s="5"/>
      <c r="AO129" s="5"/>
      <c r="AP129" s="82"/>
      <c r="AQ129" s="36"/>
      <c r="AR129" s="3"/>
      <c r="AS129" s="3"/>
      <c r="AT129" s="3"/>
      <c r="AU129" s="3"/>
      <c r="AV129" s="3"/>
      <c r="AW129" s="3"/>
      <c r="AX129" s="34"/>
      <c r="AY129" s="36"/>
      <c r="AZ129" s="199"/>
      <c r="BA129" s="192"/>
      <c r="BB129" s="4"/>
      <c r="BC129" s="4"/>
      <c r="BD129" s="4"/>
      <c r="BE129" s="4"/>
      <c r="BF129" s="4"/>
      <c r="BG129" s="4"/>
      <c r="BH129" s="141"/>
      <c r="BI129" s="164"/>
      <c r="BJ129" s="6"/>
      <c r="BK129" s="6"/>
      <c r="BL129" s="134"/>
      <c r="BM129" s="164"/>
      <c r="BN129" s="6"/>
      <c r="BO129" s="6"/>
      <c r="BP129" s="134"/>
      <c r="BQ129" s="8"/>
      <c r="BR129" s="4"/>
      <c r="BS129" s="4"/>
      <c r="BT129" s="141"/>
      <c r="BU129" s="164"/>
      <c r="BV129" s="6"/>
      <c r="BW129" s="6"/>
      <c r="BX129" s="134"/>
      <c r="BY129" s="8"/>
      <c r="BZ129" s="4"/>
      <c r="CA129" s="4"/>
      <c r="CB129" s="141"/>
      <c r="CC129" s="164"/>
      <c r="CD129" s="6"/>
      <c r="CE129" s="6"/>
      <c r="CF129" s="134"/>
      <c r="CG129" s="37"/>
      <c r="CH129" s="5"/>
      <c r="CI129" s="5"/>
      <c r="CJ129" s="82"/>
      <c r="CK129" s="8"/>
      <c r="CL129" s="4"/>
      <c r="CM129" s="4"/>
      <c r="CN129" s="141"/>
      <c r="CO129" s="147"/>
      <c r="CP129" s="128"/>
      <c r="CQ129" s="128"/>
      <c r="CR129" s="120"/>
    </row>
    <row r="130" spans="1:96" ht="39.75" customHeight="1" thickBot="1">
      <c r="A130" s="35"/>
      <c r="B130" s="10" t="str">
        <f>PONDERACION!H97</f>
        <v>2. Realizar asistencia y acompañamiento a los entes territoriales en la gestión de riesgos naturales.</v>
      </c>
      <c r="C130" s="207" t="str">
        <f>PONDERACION!I97</f>
        <v>Número</v>
      </c>
      <c r="D130" s="207" t="str">
        <f>PONDERACION!J97</f>
        <v>Número de entes territoriales acompañados</v>
      </c>
      <c r="E130" s="216">
        <f>PONDERACION!K97</f>
        <v>12</v>
      </c>
      <c r="F130" s="216">
        <f>PONDERACION!L97</f>
        <v>12</v>
      </c>
      <c r="G130" s="216">
        <f>PONDERACION!M97</f>
        <v>12</v>
      </c>
      <c r="H130" s="216">
        <f>PONDERACION!N97</f>
        <v>12</v>
      </c>
      <c r="I130" s="216">
        <f>PONDERACION!O97</f>
        <v>48</v>
      </c>
      <c r="J130" s="260">
        <f>PONDERACION!P97</f>
        <v>0.33</v>
      </c>
      <c r="K130" s="260">
        <f>PONDERACION!Q97</f>
        <v>0.33</v>
      </c>
      <c r="L130" s="260">
        <f>PONDERACION!R97</f>
        <v>0.33</v>
      </c>
      <c r="M130" s="260">
        <f>PONDERACION!S97</f>
        <v>0.33</v>
      </c>
      <c r="N130" s="454">
        <v>10440000</v>
      </c>
      <c r="O130" s="455">
        <v>60000000</v>
      </c>
      <c r="P130" s="455">
        <v>56756200</v>
      </c>
      <c r="Q130" s="455">
        <v>67000000</v>
      </c>
      <c r="R130" s="459">
        <f t="shared" ref="R130:R131" si="83">SUM(N130:Q130)</f>
        <v>194196200</v>
      </c>
      <c r="S130" s="194"/>
      <c r="T130" s="3"/>
      <c r="U130" s="3"/>
      <c r="V130" s="3"/>
      <c r="W130" s="3"/>
      <c r="X130" s="3"/>
      <c r="Y130" s="3"/>
      <c r="Z130" s="3"/>
      <c r="AA130" s="3"/>
      <c r="AB130" s="3"/>
      <c r="AC130" s="3"/>
      <c r="AD130" s="34"/>
      <c r="AE130" s="5"/>
      <c r="AF130" s="5"/>
      <c r="AG130" s="5"/>
      <c r="AH130" s="5"/>
      <c r="AI130" s="5"/>
      <c r="AJ130" s="5"/>
      <c r="AK130" s="5"/>
      <c r="AL130" s="5"/>
      <c r="AM130" s="5"/>
      <c r="AN130" s="5"/>
      <c r="AO130" s="5"/>
      <c r="AP130" s="82"/>
      <c r="AQ130" s="36"/>
      <c r="AR130" s="3"/>
      <c r="AS130" s="3"/>
      <c r="AT130" s="3"/>
      <c r="AU130" s="3"/>
      <c r="AV130" s="3"/>
      <c r="AW130" s="3"/>
      <c r="AX130" s="34"/>
      <c r="AY130" s="36"/>
      <c r="AZ130" s="199"/>
      <c r="BA130" s="192"/>
      <c r="BB130" s="4"/>
      <c r="BC130" s="4"/>
      <c r="BD130" s="4"/>
      <c r="BE130" s="4"/>
      <c r="BF130" s="4"/>
      <c r="BG130" s="4"/>
      <c r="BH130" s="141"/>
      <c r="BI130" s="164"/>
      <c r="BJ130" s="6"/>
      <c r="BK130" s="6"/>
      <c r="BL130" s="134"/>
      <c r="BM130" s="164"/>
      <c r="BN130" s="6"/>
      <c r="BO130" s="6"/>
      <c r="BP130" s="134"/>
      <c r="BQ130" s="8"/>
      <c r="BR130" s="4"/>
      <c r="BS130" s="4"/>
      <c r="BT130" s="141"/>
      <c r="BU130" s="164"/>
      <c r="BV130" s="6"/>
      <c r="BW130" s="6"/>
      <c r="BX130" s="134"/>
      <c r="BY130" s="8"/>
      <c r="BZ130" s="4"/>
      <c r="CA130" s="4"/>
      <c r="CB130" s="141"/>
      <c r="CC130" s="164"/>
      <c r="CD130" s="6"/>
      <c r="CE130" s="6"/>
      <c r="CF130" s="134"/>
      <c r="CG130" s="37"/>
      <c r="CH130" s="5"/>
      <c r="CI130" s="5"/>
      <c r="CJ130" s="82"/>
      <c r="CK130" s="8"/>
      <c r="CL130" s="4"/>
      <c r="CM130" s="4"/>
      <c r="CN130" s="141"/>
      <c r="CO130" s="147"/>
      <c r="CP130" s="128"/>
      <c r="CQ130" s="128"/>
      <c r="CR130" s="120"/>
    </row>
    <row r="131" spans="1:96" ht="42.75" customHeight="1" thickBot="1">
      <c r="A131" s="35"/>
      <c r="B131" s="10" t="str">
        <f>PONDERACION!H98</f>
        <v>3. Realizar espacialización y actualización permanente de los eventos naturales que se presenten en los municipios del departamento del Quindío.</v>
      </c>
      <c r="C131" s="207" t="str">
        <f>PONDERACION!I98</f>
        <v>Mapas</v>
      </c>
      <c r="D131" s="207" t="str">
        <f>PONDERACION!J98</f>
        <v>Mapas municipales actualizados</v>
      </c>
      <c r="E131" s="216">
        <f>PONDERACION!K98</f>
        <v>1</v>
      </c>
      <c r="F131" s="216">
        <f>PONDERACION!L98</f>
        <v>3</v>
      </c>
      <c r="G131" s="216">
        <f>PONDERACION!M98</f>
        <v>4</v>
      </c>
      <c r="H131" s="216">
        <f>PONDERACION!N98</f>
        <v>4</v>
      </c>
      <c r="I131" s="216">
        <f>PONDERACION!O98</f>
        <v>12</v>
      </c>
      <c r="J131" s="260">
        <f>PONDERACION!P98</f>
        <v>0.34</v>
      </c>
      <c r="K131" s="260">
        <f>PONDERACION!Q98</f>
        <v>0.34</v>
      </c>
      <c r="L131" s="260">
        <f>PONDERACION!R98</f>
        <v>0.34</v>
      </c>
      <c r="M131" s="260">
        <f>PONDERACION!S98</f>
        <v>0.34</v>
      </c>
      <c r="N131" s="454">
        <v>28000000</v>
      </c>
      <c r="O131" s="455">
        <v>30000000</v>
      </c>
      <c r="P131" s="455">
        <v>20200700</v>
      </c>
      <c r="Q131" s="455">
        <v>21474749</v>
      </c>
      <c r="R131" s="459">
        <f t="shared" si="83"/>
        <v>99675449</v>
      </c>
      <c r="S131" s="194"/>
      <c r="T131" s="3"/>
      <c r="U131" s="3"/>
      <c r="V131" s="3"/>
      <c r="W131" s="3"/>
      <c r="X131" s="3"/>
      <c r="Y131" s="3"/>
      <c r="Z131" s="3"/>
      <c r="AA131" s="3"/>
      <c r="AB131" s="3"/>
      <c r="AC131" s="3"/>
      <c r="AD131" s="34"/>
      <c r="AE131" s="5"/>
      <c r="AF131" s="5"/>
      <c r="AG131" s="5"/>
      <c r="AH131" s="5"/>
      <c r="AI131" s="5"/>
      <c r="AJ131" s="5"/>
      <c r="AK131" s="5"/>
      <c r="AL131" s="5"/>
      <c r="AM131" s="5"/>
      <c r="AN131" s="5"/>
      <c r="AO131" s="5"/>
      <c r="AP131" s="82"/>
      <c r="AQ131" s="36"/>
      <c r="AR131" s="3"/>
      <c r="AS131" s="3"/>
      <c r="AT131" s="3"/>
      <c r="AU131" s="3"/>
      <c r="AV131" s="3"/>
      <c r="AW131" s="3"/>
      <c r="AX131" s="34"/>
      <c r="AY131" s="36"/>
      <c r="AZ131" s="199"/>
      <c r="BA131" s="192"/>
      <c r="BB131" s="4"/>
      <c r="BC131" s="4"/>
      <c r="BD131" s="4"/>
      <c r="BE131" s="4"/>
      <c r="BF131" s="4"/>
      <c r="BG131" s="4"/>
      <c r="BH131" s="141"/>
      <c r="BI131" s="164"/>
      <c r="BJ131" s="6"/>
      <c r="BK131" s="6"/>
      <c r="BL131" s="134"/>
      <c r="BM131" s="164"/>
      <c r="BN131" s="6"/>
      <c r="BO131" s="6"/>
      <c r="BP131" s="134"/>
      <c r="BQ131" s="8"/>
      <c r="BR131" s="4"/>
      <c r="BS131" s="4"/>
      <c r="BT131" s="141"/>
      <c r="BU131" s="164"/>
      <c r="BV131" s="6"/>
      <c r="BW131" s="6"/>
      <c r="BX131" s="134"/>
      <c r="BY131" s="8"/>
      <c r="BZ131" s="4"/>
      <c r="CA131" s="4"/>
      <c r="CB131" s="141"/>
      <c r="CC131" s="164"/>
      <c r="CD131" s="6"/>
      <c r="CE131" s="6"/>
      <c r="CF131" s="134"/>
      <c r="CG131" s="37"/>
      <c r="CH131" s="5"/>
      <c r="CI131" s="5"/>
      <c r="CJ131" s="82"/>
      <c r="CK131" s="8"/>
      <c r="CL131" s="4"/>
      <c r="CM131" s="4"/>
      <c r="CN131" s="141"/>
      <c r="CO131" s="147"/>
      <c r="CP131" s="128"/>
      <c r="CQ131" s="128"/>
      <c r="CR131" s="120"/>
    </row>
    <row r="132" spans="1:96" ht="42.75" customHeight="1" thickBot="1">
      <c r="A132" s="58"/>
      <c r="B132" s="228" t="str">
        <f>PROGR_PROYEC_PONDE!E20</f>
        <v>Proyecto 15. Implementación de la reducción del riesgo y manejo de desastres en el departamento del Quindío.</v>
      </c>
      <c r="C132" s="233"/>
      <c r="D132" s="60"/>
      <c r="E132" s="60"/>
      <c r="F132" s="60"/>
      <c r="G132" s="60"/>
      <c r="H132" s="60"/>
      <c r="I132" s="61"/>
      <c r="J132" s="251">
        <f>PROGR_PROYEC_PONDE!F20</f>
        <v>0.33</v>
      </c>
      <c r="K132" s="251">
        <f>J132</f>
        <v>0.33</v>
      </c>
      <c r="L132" s="251">
        <f>J132</f>
        <v>0.33</v>
      </c>
      <c r="M132" s="251">
        <f>J132</f>
        <v>0.33</v>
      </c>
      <c r="N132" s="469">
        <f>N134+N135+N136+N137</f>
        <v>70020000</v>
      </c>
      <c r="O132" s="469">
        <f t="shared" ref="O132:R132" si="84">O134+O135+O136+O137</f>
        <v>136850000</v>
      </c>
      <c r="P132" s="469">
        <f t="shared" si="84"/>
        <v>163229100</v>
      </c>
      <c r="Q132" s="469">
        <f t="shared" si="84"/>
        <v>0</v>
      </c>
      <c r="R132" s="469">
        <f t="shared" si="84"/>
        <v>370099100</v>
      </c>
      <c r="S132" s="59"/>
      <c r="T132" s="60"/>
      <c r="U132" s="60">
        <f>SUM(S132:T132)</f>
        <v>0</v>
      </c>
      <c r="V132" s="60"/>
      <c r="W132" s="60"/>
      <c r="X132" s="60">
        <f>SUM(V132:W132)</f>
        <v>0</v>
      </c>
      <c r="Y132" s="60"/>
      <c r="Z132" s="60"/>
      <c r="AA132" s="60">
        <f>SUM(Y132:Z132)</f>
        <v>0</v>
      </c>
      <c r="AB132" s="60"/>
      <c r="AC132" s="60"/>
      <c r="AD132" s="114">
        <f>SUM(AB132:AC132)</f>
        <v>0</v>
      </c>
      <c r="AE132" s="62">
        <f>+(AE133*J133)</f>
        <v>0</v>
      </c>
      <c r="AF132" s="62">
        <f>+(AF133*K133)</f>
        <v>0</v>
      </c>
      <c r="AG132" s="63">
        <f>SUM(AE132:AF132)</f>
        <v>0</v>
      </c>
      <c r="AH132" s="62">
        <f>+(AH133*K133)</f>
        <v>0</v>
      </c>
      <c r="AI132" s="62">
        <f>+(AI133*K133)</f>
        <v>0</v>
      </c>
      <c r="AJ132" s="63">
        <f>SUM(AH132:AI132)</f>
        <v>0</v>
      </c>
      <c r="AK132" s="62">
        <f>+(AK133*L133)</f>
        <v>0</v>
      </c>
      <c r="AL132" s="62">
        <f>+(AL133*M133)</f>
        <v>0</v>
      </c>
      <c r="AM132" s="63">
        <f>SUM(AK132:AL132)</f>
        <v>0</v>
      </c>
      <c r="AN132" s="62">
        <f>+(AN133*M133)</f>
        <v>0</v>
      </c>
      <c r="AO132" s="62">
        <f>+(AO133*S133)</f>
        <v>0</v>
      </c>
      <c r="AP132" s="80">
        <f>SUM(AN132:AO132)</f>
        <v>0</v>
      </c>
      <c r="AQ132" s="59"/>
      <c r="AR132" s="60"/>
      <c r="AS132" s="60"/>
      <c r="AT132" s="60"/>
      <c r="AU132" s="60"/>
      <c r="AV132" s="60"/>
      <c r="AW132" s="60"/>
      <c r="AX132" s="114"/>
      <c r="AY132" s="59">
        <f>+U132+X132+AA132+AD132</f>
        <v>0</v>
      </c>
      <c r="AZ132" s="197" t="e">
        <f>+AY132/I132</f>
        <v>#DIV/0!</v>
      </c>
      <c r="BA132" s="190"/>
      <c r="BB132" s="64"/>
      <c r="BC132" s="64"/>
      <c r="BD132" s="64"/>
      <c r="BE132" s="64"/>
      <c r="BF132" s="64"/>
      <c r="BG132" s="64"/>
      <c r="BH132" s="139"/>
      <c r="BI132" s="162"/>
      <c r="BJ132" s="66"/>
      <c r="BK132" s="66"/>
      <c r="BL132" s="132"/>
      <c r="BM132" s="162"/>
      <c r="BN132" s="66"/>
      <c r="BO132" s="66"/>
      <c r="BP132" s="132"/>
      <c r="BQ132" s="65" t="e">
        <f t="shared" ref="BQ132:BT133" si="85">+BM132/BI132</f>
        <v>#DIV/0!</v>
      </c>
      <c r="BR132" s="64" t="e">
        <f t="shared" si="85"/>
        <v>#DIV/0!</v>
      </c>
      <c r="BS132" s="64" t="e">
        <f t="shared" si="85"/>
        <v>#DIV/0!</v>
      </c>
      <c r="BT132" s="139" t="e">
        <f t="shared" si="85"/>
        <v>#DIV/0!</v>
      </c>
      <c r="BU132" s="162"/>
      <c r="BV132" s="66"/>
      <c r="BW132" s="66"/>
      <c r="BX132" s="132"/>
      <c r="BY132" s="65" t="e">
        <f t="shared" ref="BY132:CB133" si="86">+BU132/BI132</f>
        <v>#DIV/0!</v>
      </c>
      <c r="BZ132" s="64" t="e">
        <f t="shared" si="86"/>
        <v>#DIV/0!</v>
      </c>
      <c r="CA132" s="64" t="e">
        <f t="shared" si="86"/>
        <v>#DIV/0!</v>
      </c>
      <c r="CB132" s="139" t="e">
        <f t="shared" si="86"/>
        <v>#DIV/0!</v>
      </c>
      <c r="CC132" s="162">
        <f t="shared" ref="CC132:CF133" si="87">+BM132-BU132</f>
        <v>0</v>
      </c>
      <c r="CD132" s="66">
        <f t="shared" si="87"/>
        <v>0</v>
      </c>
      <c r="CE132" s="66">
        <f t="shared" si="87"/>
        <v>0</v>
      </c>
      <c r="CF132" s="132">
        <f t="shared" si="87"/>
        <v>0</v>
      </c>
      <c r="CG132" s="62"/>
      <c r="CH132" s="63"/>
      <c r="CI132" s="63"/>
      <c r="CJ132" s="80"/>
      <c r="CK132" s="65" t="e">
        <f t="shared" ref="CK132:CN133" si="88">+CG132/CC132</f>
        <v>#DIV/0!</v>
      </c>
      <c r="CL132" s="64" t="e">
        <f t="shared" si="88"/>
        <v>#DIV/0!</v>
      </c>
      <c r="CM132" s="64" t="e">
        <f t="shared" si="88"/>
        <v>#DIV/0!</v>
      </c>
      <c r="CN132" s="139" t="e">
        <f t="shared" si="88"/>
        <v>#DIV/0!</v>
      </c>
      <c r="CO132" s="145">
        <f>SUM(BI132:BL132)</f>
        <v>0</v>
      </c>
      <c r="CP132" s="126">
        <f>SUM(BM132:BP132)</f>
        <v>0</v>
      </c>
      <c r="CQ132" s="126">
        <f>SUM(BU132:BX132)</f>
        <v>0</v>
      </c>
      <c r="CR132" s="118" t="e">
        <f>+CQ132/CO132</f>
        <v>#DIV/0!</v>
      </c>
    </row>
    <row r="133" spans="1:96" ht="13.5" thickBot="1">
      <c r="A133" s="70"/>
      <c r="B133" s="229" t="s">
        <v>2583</v>
      </c>
      <c r="C133" s="229"/>
      <c r="D133" s="67"/>
      <c r="E133" s="68"/>
      <c r="F133" s="68"/>
      <c r="G133" s="68"/>
      <c r="H133" s="68"/>
      <c r="I133" s="69"/>
      <c r="J133" s="71"/>
      <c r="K133" s="72"/>
      <c r="L133" s="72"/>
      <c r="M133" s="81"/>
      <c r="N133" s="464"/>
      <c r="O133" s="464"/>
      <c r="P133" s="464"/>
      <c r="Q133" s="464"/>
      <c r="R133" s="464"/>
      <c r="S133" s="67"/>
      <c r="T133" s="68"/>
      <c r="U133" s="68">
        <f>SUM(S133:T133)</f>
        <v>0</v>
      </c>
      <c r="V133" s="68"/>
      <c r="W133" s="68"/>
      <c r="X133" s="68">
        <f>SUM(V133:W133)</f>
        <v>0</v>
      </c>
      <c r="Y133" s="68"/>
      <c r="Z133" s="68"/>
      <c r="AA133" s="68">
        <f>SUM(Y133:Z133)</f>
        <v>0</v>
      </c>
      <c r="AB133" s="68"/>
      <c r="AC133" s="68"/>
      <c r="AD133" s="115">
        <f>SUM(AB133:AC133)</f>
        <v>0</v>
      </c>
      <c r="AE133" s="174">
        <f>+(AE137*S137)+(AE134*S134)</f>
        <v>0</v>
      </c>
      <c r="AF133" s="174">
        <f>+(AF137*T137)+(AF134*T134)</f>
        <v>0</v>
      </c>
      <c r="AG133" s="100">
        <f>SUM(AE133:AF133)</f>
        <v>0</v>
      </c>
      <c r="AH133" s="174">
        <f>+(AH137*K137)+(AH134*K134)</f>
        <v>0</v>
      </c>
      <c r="AI133" s="174">
        <f>+(AI137*K137)+(AI134*K134)</f>
        <v>0</v>
      </c>
      <c r="AJ133" s="100">
        <f>SUM(AH133:AI133)</f>
        <v>0</v>
      </c>
      <c r="AK133" s="174">
        <f>+(AK137*$L$14)+(AK134*$L$11)</f>
        <v>0</v>
      </c>
      <c r="AL133" s="174">
        <f>+(AL137*$L$14)+(AL134*$L$11)</f>
        <v>0</v>
      </c>
      <c r="AM133" s="100">
        <f>SUM(AK133:AL133)</f>
        <v>0</v>
      </c>
      <c r="AN133" s="174">
        <f>+(AN137*$M$14)+(AN134*$M$11)</f>
        <v>0</v>
      </c>
      <c r="AO133" s="174">
        <f>+(AO137*$M$14)+(AO134*$M$11)</f>
        <v>0</v>
      </c>
      <c r="AP133" s="183">
        <f>SUM(AN133:AO133)</f>
        <v>0</v>
      </c>
      <c r="AQ133" s="67"/>
      <c r="AR133" s="68"/>
      <c r="AS133" s="68"/>
      <c r="AT133" s="68"/>
      <c r="AU133" s="68"/>
      <c r="AV133" s="68"/>
      <c r="AW133" s="68"/>
      <c r="AX133" s="115"/>
      <c r="AY133" s="67">
        <f>+U133+X133+AA133+AD133</f>
        <v>0</v>
      </c>
      <c r="AZ133" s="198" t="e">
        <f>+AY133/I133</f>
        <v>#DIV/0!</v>
      </c>
      <c r="BA133" s="191"/>
      <c r="BB133" s="73"/>
      <c r="BC133" s="73"/>
      <c r="BD133" s="73"/>
      <c r="BE133" s="73"/>
      <c r="BF133" s="73"/>
      <c r="BG133" s="73"/>
      <c r="BH133" s="140"/>
      <c r="BI133" s="163"/>
      <c r="BJ133" s="75"/>
      <c r="BK133" s="75"/>
      <c r="BL133" s="133"/>
      <c r="BM133" s="163"/>
      <c r="BN133" s="75"/>
      <c r="BO133" s="75"/>
      <c r="BP133" s="133"/>
      <c r="BQ133" s="74" t="e">
        <f t="shared" si="85"/>
        <v>#DIV/0!</v>
      </c>
      <c r="BR133" s="73" t="e">
        <f t="shared" si="85"/>
        <v>#DIV/0!</v>
      </c>
      <c r="BS133" s="73" t="e">
        <f t="shared" si="85"/>
        <v>#DIV/0!</v>
      </c>
      <c r="BT133" s="140" t="e">
        <f t="shared" si="85"/>
        <v>#DIV/0!</v>
      </c>
      <c r="BU133" s="163"/>
      <c r="BV133" s="75"/>
      <c r="BW133" s="75"/>
      <c r="BX133" s="133"/>
      <c r="BY133" s="74" t="e">
        <f t="shared" si="86"/>
        <v>#DIV/0!</v>
      </c>
      <c r="BZ133" s="73" t="e">
        <f t="shared" si="86"/>
        <v>#DIV/0!</v>
      </c>
      <c r="CA133" s="73" t="e">
        <f t="shared" si="86"/>
        <v>#DIV/0!</v>
      </c>
      <c r="CB133" s="140" t="e">
        <f t="shared" si="86"/>
        <v>#DIV/0!</v>
      </c>
      <c r="CC133" s="163">
        <f t="shared" si="87"/>
        <v>0</v>
      </c>
      <c r="CD133" s="75">
        <f t="shared" si="87"/>
        <v>0</v>
      </c>
      <c r="CE133" s="75">
        <f t="shared" si="87"/>
        <v>0</v>
      </c>
      <c r="CF133" s="133">
        <f t="shared" si="87"/>
        <v>0</v>
      </c>
      <c r="CG133" s="174"/>
      <c r="CH133" s="100"/>
      <c r="CI133" s="100"/>
      <c r="CJ133" s="183"/>
      <c r="CK133" s="74" t="e">
        <f t="shared" si="88"/>
        <v>#DIV/0!</v>
      </c>
      <c r="CL133" s="73" t="e">
        <f t="shared" si="88"/>
        <v>#DIV/0!</v>
      </c>
      <c r="CM133" s="73" t="e">
        <f t="shared" si="88"/>
        <v>#DIV/0!</v>
      </c>
      <c r="CN133" s="140" t="e">
        <f t="shared" si="88"/>
        <v>#DIV/0!</v>
      </c>
      <c r="CO133" s="146">
        <f>SUM(BI133:BL133)</f>
        <v>0</v>
      </c>
      <c r="CP133" s="127">
        <f>SUM(BM133:BP133)</f>
        <v>0</v>
      </c>
      <c r="CQ133" s="127">
        <f>SUM(BU133:BX133)</f>
        <v>0</v>
      </c>
      <c r="CR133" s="119" t="e">
        <f>+CQ133/CO133</f>
        <v>#DIV/0!</v>
      </c>
    </row>
    <row r="134" spans="1:96" ht="46.5" customHeight="1" thickBot="1">
      <c r="A134" s="35"/>
      <c r="B134" s="10" t="str">
        <f>PONDERACION!H99</f>
        <v>1. Ejecutar acciones para la reducción del riesgo a causa de fenómenos hidrometeorológicos y geológicos, definidas en el plan operativo anual.</v>
      </c>
      <c r="C134" s="207" t="str">
        <f>PONDERACION!I99</f>
        <v>Porcentaje</v>
      </c>
      <c r="D134" s="207" t="str">
        <f>PONDERACION!J99</f>
        <v>% ejecución plan operativo anual</v>
      </c>
      <c r="E134" s="209">
        <f>PONDERACION!K99</f>
        <v>0.25</v>
      </c>
      <c r="F134" s="209">
        <f>PONDERACION!L99</f>
        <v>0.25</v>
      </c>
      <c r="G134" s="209">
        <f>PONDERACION!M99</f>
        <v>0.25</v>
      </c>
      <c r="H134" s="209">
        <f>PONDERACION!N99</f>
        <v>0.25</v>
      </c>
      <c r="I134" s="209">
        <f>PONDERACION!O99</f>
        <v>1</v>
      </c>
      <c r="J134" s="260">
        <f>PONDERACION!P99</f>
        <v>0.33</v>
      </c>
      <c r="K134" s="260">
        <f>PONDERACION!Q99</f>
        <v>0.25</v>
      </c>
      <c r="L134" s="260">
        <f>PONDERACION!R99</f>
        <v>0.25</v>
      </c>
      <c r="M134" s="260">
        <f>PONDERACION!S99</f>
        <v>1</v>
      </c>
      <c r="N134" s="474">
        <v>39120000</v>
      </c>
      <c r="O134" s="459">
        <v>45000000</v>
      </c>
      <c r="P134" s="459">
        <v>55484000</v>
      </c>
      <c r="Q134" s="460">
        <v>0</v>
      </c>
      <c r="R134" s="459">
        <f>SUM(N134:Q134)</f>
        <v>139604000</v>
      </c>
      <c r="S134" s="194"/>
      <c r="T134" s="3"/>
      <c r="U134" s="3"/>
      <c r="V134" s="3"/>
      <c r="W134" s="3"/>
      <c r="X134" s="3"/>
      <c r="Y134" s="3"/>
      <c r="Z134" s="3"/>
      <c r="AA134" s="3"/>
      <c r="AB134" s="3"/>
      <c r="AC134" s="3"/>
      <c r="AD134" s="34"/>
      <c r="AE134" s="5"/>
      <c r="AF134" s="5"/>
      <c r="AG134" s="5"/>
      <c r="AH134" s="5"/>
      <c r="AI134" s="5"/>
      <c r="AJ134" s="5"/>
      <c r="AK134" s="5"/>
      <c r="AL134" s="5"/>
      <c r="AM134" s="5"/>
      <c r="AN134" s="5"/>
      <c r="AO134" s="5"/>
      <c r="AP134" s="82"/>
      <c r="AQ134" s="36"/>
      <c r="AR134" s="3"/>
      <c r="AS134" s="3"/>
      <c r="AT134" s="3"/>
      <c r="AU134" s="3"/>
      <c r="AV134" s="3"/>
      <c r="AW134" s="3"/>
      <c r="AX134" s="34"/>
      <c r="AY134" s="36"/>
      <c r="AZ134" s="199"/>
      <c r="BA134" s="192"/>
      <c r="BB134" s="4"/>
      <c r="BC134" s="4"/>
      <c r="BD134" s="4"/>
      <c r="BE134" s="4"/>
      <c r="BF134" s="4"/>
      <c r="BG134" s="4"/>
      <c r="BH134" s="141"/>
      <c r="BI134" s="164"/>
      <c r="BJ134" s="6"/>
      <c r="BK134" s="6"/>
      <c r="BL134" s="134"/>
      <c r="BM134" s="164"/>
      <c r="BN134" s="6"/>
      <c r="BO134" s="6"/>
      <c r="BP134" s="134"/>
      <c r="BQ134" s="8"/>
      <c r="BR134" s="4"/>
      <c r="BS134" s="4"/>
      <c r="BT134" s="141"/>
      <c r="BU134" s="164"/>
      <c r="BV134" s="6"/>
      <c r="BW134" s="6"/>
      <c r="BX134" s="134"/>
      <c r="BY134" s="8"/>
      <c r="BZ134" s="4"/>
      <c r="CA134" s="4"/>
      <c r="CB134" s="141"/>
      <c r="CC134" s="164"/>
      <c r="CD134" s="6"/>
      <c r="CE134" s="6"/>
      <c r="CF134" s="134"/>
      <c r="CG134" s="37"/>
      <c r="CH134" s="5"/>
      <c r="CI134" s="5"/>
      <c r="CJ134" s="82"/>
      <c r="CK134" s="8"/>
      <c r="CL134" s="4"/>
      <c r="CM134" s="4"/>
      <c r="CN134" s="141"/>
      <c r="CO134" s="147"/>
      <c r="CP134" s="128"/>
      <c r="CQ134" s="128"/>
      <c r="CR134" s="120"/>
    </row>
    <row r="135" spans="1:96" ht="58.5" customHeight="1" thickBot="1">
      <c r="A135" s="35"/>
      <c r="B135" s="10" t="str">
        <f>PONDERACION!H100</f>
        <v>2. Asesorar y apoyar la actualización de los Planes Municipales de Gestión del Riesgo de Desastres (PMGRD), y las Estrategias Municipales de Respuesta y Emergencia (EMRE) asociadas a fenómenos amenazantes.</v>
      </c>
      <c r="C135" s="207" t="str">
        <f>PONDERACION!I100</f>
        <v>Planes</v>
      </c>
      <c r="D135" s="207" t="str">
        <f>PONDERACION!J100</f>
        <v>Planes municipales y EMRE’s apoyados</v>
      </c>
      <c r="E135" s="216">
        <f>PONDERACION!K100</f>
        <v>32</v>
      </c>
      <c r="F135" s="216">
        <f>PONDERACION!L100</f>
        <v>32</v>
      </c>
      <c r="G135" s="216">
        <f>PONDERACION!M100</f>
        <v>32</v>
      </c>
      <c r="H135" s="216">
        <f>PONDERACION!N100</f>
        <v>0</v>
      </c>
      <c r="I135" s="216">
        <f>PONDERACION!O100</f>
        <v>96</v>
      </c>
      <c r="J135" s="260">
        <f>PONDERACION!P100</f>
        <v>0.33</v>
      </c>
      <c r="K135" s="260">
        <f>PONDERACION!Q100</f>
        <v>0.25</v>
      </c>
      <c r="L135" s="260">
        <f>PONDERACION!R100</f>
        <v>0.25</v>
      </c>
      <c r="M135" s="260">
        <f>PONDERACION!S100</f>
        <v>0</v>
      </c>
      <c r="N135" s="454">
        <v>9480000</v>
      </c>
      <c r="O135" s="455">
        <v>14220000</v>
      </c>
      <c r="P135" s="455">
        <v>15215400</v>
      </c>
      <c r="Q135" s="456">
        <v>0</v>
      </c>
      <c r="R135" s="459">
        <f t="shared" ref="R135:R137" si="89">SUM(N135:Q135)</f>
        <v>38915400</v>
      </c>
      <c r="S135" s="194"/>
      <c r="T135" s="3"/>
      <c r="U135" s="3"/>
      <c r="V135" s="3"/>
      <c r="W135" s="3"/>
      <c r="X135" s="3"/>
      <c r="Y135" s="3"/>
      <c r="Z135" s="3"/>
      <c r="AA135" s="3"/>
      <c r="AB135" s="3"/>
      <c r="AC135" s="3"/>
      <c r="AD135" s="34"/>
      <c r="AE135" s="5"/>
      <c r="AF135" s="5"/>
      <c r="AG135" s="5"/>
      <c r="AH135" s="5"/>
      <c r="AI135" s="5"/>
      <c r="AJ135" s="5"/>
      <c r="AK135" s="5"/>
      <c r="AL135" s="5"/>
      <c r="AM135" s="5"/>
      <c r="AN135" s="5"/>
      <c r="AO135" s="5"/>
      <c r="AP135" s="82"/>
      <c r="AQ135" s="36"/>
      <c r="AR135" s="3"/>
      <c r="AS135" s="3"/>
      <c r="AT135" s="3"/>
      <c r="AU135" s="3"/>
      <c r="AV135" s="3"/>
      <c r="AW135" s="3"/>
      <c r="AX135" s="34"/>
      <c r="AY135" s="36"/>
      <c r="AZ135" s="199"/>
      <c r="BA135" s="192"/>
      <c r="BB135" s="4"/>
      <c r="BC135" s="4"/>
      <c r="BD135" s="4"/>
      <c r="BE135" s="4"/>
      <c r="BF135" s="4"/>
      <c r="BG135" s="4"/>
      <c r="BH135" s="141"/>
      <c r="BI135" s="164"/>
      <c r="BJ135" s="6"/>
      <c r="BK135" s="6"/>
      <c r="BL135" s="134"/>
      <c r="BM135" s="164"/>
      <c r="BN135" s="6"/>
      <c r="BO135" s="6"/>
      <c r="BP135" s="134"/>
      <c r="BQ135" s="8"/>
      <c r="BR135" s="4"/>
      <c r="BS135" s="4"/>
      <c r="BT135" s="141"/>
      <c r="BU135" s="164"/>
      <c r="BV135" s="6"/>
      <c r="BW135" s="6"/>
      <c r="BX135" s="134"/>
      <c r="BY135" s="8"/>
      <c r="BZ135" s="4"/>
      <c r="CA135" s="4"/>
      <c r="CB135" s="141"/>
      <c r="CC135" s="164"/>
      <c r="CD135" s="6"/>
      <c r="CE135" s="6"/>
      <c r="CF135" s="134"/>
      <c r="CG135" s="37"/>
      <c r="CH135" s="5"/>
      <c r="CI135" s="5"/>
      <c r="CJ135" s="82"/>
      <c r="CK135" s="8"/>
      <c r="CL135" s="4"/>
      <c r="CM135" s="4"/>
      <c r="CN135" s="141"/>
      <c r="CO135" s="147"/>
      <c r="CP135" s="128"/>
      <c r="CQ135" s="128"/>
      <c r="CR135" s="120"/>
    </row>
    <row r="136" spans="1:96" ht="44.25" customHeight="1" thickBot="1">
      <c r="A136" s="35"/>
      <c r="B136" s="10" t="str">
        <f>PONDERACION!H101</f>
        <v>3. Implementar la Evaluación de Daños y Análisis de Necesidades Ambientales (EDANA-C).</v>
      </c>
      <c r="C136" s="207" t="str">
        <f>PONDERACION!I101</f>
        <v>Porcentaje</v>
      </c>
      <c r="D136" s="207" t="str">
        <f>PONDERACION!J101</f>
        <v>% Eventos priorizados anual</v>
      </c>
      <c r="E136" s="209">
        <f>PONDERACION!K101</f>
        <v>0.3</v>
      </c>
      <c r="F136" s="209">
        <f>PONDERACION!L101</f>
        <v>0.3</v>
      </c>
      <c r="G136" s="209">
        <f>PONDERACION!M101</f>
        <v>0.4</v>
      </c>
      <c r="H136" s="209">
        <f>PONDERACION!N101</f>
        <v>0</v>
      </c>
      <c r="I136" s="209">
        <f>PONDERACION!O101</f>
        <v>1</v>
      </c>
      <c r="J136" s="260">
        <f>PONDERACION!P101</f>
        <v>0.34</v>
      </c>
      <c r="K136" s="260">
        <f>PONDERACION!Q101</f>
        <v>0.25</v>
      </c>
      <c r="L136" s="260">
        <f>PONDERACION!R101</f>
        <v>0.25</v>
      </c>
      <c r="M136" s="260">
        <f>PONDERACION!S101</f>
        <v>0</v>
      </c>
      <c r="N136" s="454">
        <v>21420000</v>
      </c>
      <c r="O136" s="455">
        <v>37630000</v>
      </c>
      <c r="P136" s="455">
        <v>40429100</v>
      </c>
      <c r="Q136" s="456">
        <v>0</v>
      </c>
      <c r="R136" s="459">
        <f t="shared" si="89"/>
        <v>99479100</v>
      </c>
      <c r="S136" s="194"/>
      <c r="T136" s="3"/>
      <c r="U136" s="3"/>
      <c r="V136" s="3"/>
      <c r="W136" s="3"/>
      <c r="X136" s="3"/>
      <c r="Y136" s="3"/>
      <c r="Z136" s="3"/>
      <c r="AA136" s="3"/>
      <c r="AB136" s="3"/>
      <c r="AC136" s="3"/>
      <c r="AD136" s="34"/>
      <c r="AE136" s="5"/>
      <c r="AF136" s="5"/>
      <c r="AG136" s="5"/>
      <c r="AH136" s="5"/>
      <c r="AI136" s="5"/>
      <c r="AJ136" s="5"/>
      <c r="AK136" s="5"/>
      <c r="AL136" s="5"/>
      <c r="AM136" s="5"/>
      <c r="AN136" s="5"/>
      <c r="AO136" s="5"/>
      <c r="AP136" s="82"/>
      <c r="AQ136" s="36"/>
      <c r="AR136" s="3"/>
      <c r="AS136" s="3"/>
      <c r="AT136" s="3"/>
      <c r="AU136" s="3"/>
      <c r="AV136" s="3"/>
      <c r="AW136" s="3"/>
      <c r="AX136" s="34"/>
      <c r="AY136" s="36"/>
      <c r="AZ136" s="199"/>
      <c r="BA136" s="192"/>
      <c r="BB136" s="4"/>
      <c r="BC136" s="4"/>
      <c r="BD136" s="4"/>
      <c r="BE136" s="4"/>
      <c r="BF136" s="4"/>
      <c r="BG136" s="4"/>
      <c r="BH136" s="141"/>
      <c r="BI136" s="164"/>
      <c r="BJ136" s="6"/>
      <c r="BK136" s="6"/>
      <c r="BL136" s="134"/>
      <c r="BM136" s="164"/>
      <c r="BN136" s="6"/>
      <c r="BO136" s="6"/>
      <c r="BP136" s="134"/>
      <c r="BQ136" s="8"/>
      <c r="BR136" s="4"/>
      <c r="BS136" s="4"/>
      <c r="BT136" s="141"/>
      <c r="BU136" s="164"/>
      <c r="BV136" s="6"/>
      <c r="BW136" s="6"/>
      <c r="BX136" s="134"/>
      <c r="BY136" s="8"/>
      <c r="BZ136" s="4"/>
      <c r="CA136" s="4"/>
      <c r="CB136" s="141"/>
      <c r="CC136" s="164"/>
      <c r="CD136" s="6"/>
      <c r="CE136" s="6"/>
      <c r="CF136" s="134"/>
      <c r="CG136" s="37"/>
      <c r="CH136" s="5"/>
      <c r="CI136" s="5"/>
      <c r="CJ136" s="82"/>
      <c r="CK136" s="8"/>
      <c r="CL136" s="4"/>
      <c r="CM136" s="4"/>
      <c r="CN136" s="141"/>
      <c r="CO136" s="147"/>
      <c r="CP136" s="128"/>
      <c r="CQ136" s="128"/>
      <c r="CR136" s="120"/>
    </row>
    <row r="137" spans="1:96" ht="54.75" customHeight="1" thickBot="1">
      <c r="A137" s="35"/>
      <c r="B137" s="10" t="str">
        <f>PONDERACION!H102</f>
        <v>4. Realizar acciones de apoyo para la implementación del programa de alertas tempranas comunitarias en el marco del plan de gestión del riesgo y acciones de adaptación al cambio climático.</v>
      </c>
      <c r="C137" s="207" t="str">
        <f>PONDERACION!I102</f>
        <v>Número</v>
      </c>
      <c r="D137" s="207" t="str">
        <f>PONDERACION!J102</f>
        <v>Número de comunidades organizadas y fortalecidas</v>
      </c>
      <c r="E137" s="216">
        <f>PONDERACION!K102</f>
        <v>0</v>
      </c>
      <c r="F137" s="216">
        <f>PONDERACION!L102</f>
        <v>3</v>
      </c>
      <c r="G137" s="216">
        <f>PONDERACION!M102</f>
        <v>5</v>
      </c>
      <c r="H137" s="216">
        <f>PONDERACION!N102</f>
        <v>0</v>
      </c>
      <c r="I137" s="216">
        <f>PONDERACION!O102</f>
        <v>8</v>
      </c>
      <c r="J137" s="260">
        <f>PONDERACION!P102</f>
        <v>0</v>
      </c>
      <c r="K137" s="260">
        <f>PONDERACION!Q102</f>
        <v>0.25</v>
      </c>
      <c r="L137" s="260">
        <f>PONDERACION!R102</f>
        <v>0.25</v>
      </c>
      <c r="M137" s="260">
        <f>PONDERACION!S102</f>
        <v>0</v>
      </c>
      <c r="N137" s="461">
        <v>0</v>
      </c>
      <c r="O137" s="455">
        <v>40000000</v>
      </c>
      <c r="P137" s="455">
        <v>52100600</v>
      </c>
      <c r="Q137" s="456">
        <v>0</v>
      </c>
      <c r="R137" s="459">
        <f t="shared" si="89"/>
        <v>92100600</v>
      </c>
      <c r="S137" s="194"/>
      <c r="T137" s="3"/>
      <c r="U137" s="3"/>
      <c r="V137" s="3"/>
      <c r="W137" s="3"/>
      <c r="X137" s="3"/>
      <c r="Y137" s="3"/>
      <c r="Z137" s="3"/>
      <c r="AA137" s="3"/>
      <c r="AB137" s="3"/>
      <c r="AC137" s="3"/>
      <c r="AD137" s="34"/>
      <c r="AE137" s="5"/>
      <c r="AF137" s="5"/>
      <c r="AG137" s="5"/>
      <c r="AH137" s="5"/>
      <c r="AI137" s="5"/>
      <c r="AJ137" s="5"/>
      <c r="AK137" s="5"/>
      <c r="AL137" s="5"/>
      <c r="AM137" s="5"/>
      <c r="AN137" s="5"/>
      <c r="AO137" s="5"/>
      <c r="AP137" s="82"/>
      <c r="AQ137" s="36"/>
      <c r="AR137" s="3"/>
      <c r="AS137" s="3"/>
      <c r="AT137" s="3"/>
      <c r="AU137" s="3"/>
      <c r="AV137" s="3"/>
      <c r="AW137" s="3"/>
      <c r="AX137" s="34"/>
      <c r="AY137" s="36"/>
      <c r="AZ137" s="199"/>
      <c r="BA137" s="192"/>
      <c r="BB137" s="4"/>
      <c r="BC137" s="4"/>
      <c r="BD137" s="4"/>
      <c r="BE137" s="4"/>
      <c r="BF137" s="4"/>
      <c r="BG137" s="4"/>
      <c r="BH137" s="141"/>
      <c r="BI137" s="164"/>
      <c r="BJ137" s="6"/>
      <c r="BK137" s="6"/>
      <c r="BL137" s="134"/>
      <c r="BM137" s="164"/>
      <c r="BN137" s="6"/>
      <c r="BO137" s="6"/>
      <c r="BP137" s="134"/>
      <c r="BQ137" s="8"/>
      <c r="BR137" s="4"/>
      <c r="BS137" s="4"/>
      <c r="BT137" s="141"/>
      <c r="BU137" s="164"/>
      <c r="BV137" s="6"/>
      <c r="BW137" s="6"/>
      <c r="BX137" s="134"/>
      <c r="BY137" s="8"/>
      <c r="BZ137" s="4"/>
      <c r="CA137" s="4"/>
      <c r="CB137" s="141"/>
      <c r="CC137" s="164"/>
      <c r="CD137" s="6"/>
      <c r="CE137" s="6"/>
      <c r="CF137" s="134"/>
      <c r="CG137" s="37"/>
      <c r="CH137" s="5"/>
      <c r="CI137" s="5"/>
      <c r="CJ137" s="82"/>
      <c r="CK137" s="8"/>
      <c r="CL137" s="4"/>
      <c r="CM137" s="4"/>
      <c r="CN137" s="141"/>
      <c r="CO137" s="147"/>
      <c r="CP137" s="128"/>
      <c r="CQ137" s="128"/>
      <c r="CR137" s="120"/>
    </row>
    <row r="138" spans="1:96" ht="39" customHeight="1" thickBot="1">
      <c r="A138" s="58"/>
      <c r="B138" s="228" t="str">
        <f>PROGR_PROYEC_PONDE!E21</f>
        <v>Proyecto 16. Implementación de acciones de mitigación y adaptación al cambio climático en el departamento del Quindío.</v>
      </c>
      <c r="C138" s="233"/>
      <c r="D138" s="60"/>
      <c r="E138" s="60"/>
      <c r="F138" s="60"/>
      <c r="G138" s="60"/>
      <c r="H138" s="60"/>
      <c r="I138" s="61"/>
      <c r="J138" s="251">
        <f>PROGR_PROYEC_PONDE!F21</f>
        <v>0.34</v>
      </c>
      <c r="K138" s="251">
        <f>J138</f>
        <v>0.34</v>
      </c>
      <c r="L138" s="251">
        <f>J138</f>
        <v>0.34</v>
      </c>
      <c r="M138" s="251">
        <f>J138</f>
        <v>0.34</v>
      </c>
      <c r="N138" s="469">
        <f>N140+N141+N142+N143</f>
        <v>56000000</v>
      </c>
      <c r="O138" s="469">
        <f t="shared" ref="O138:R138" si="90">O140+O141+O142+O143</f>
        <v>100800000</v>
      </c>
      <c r="P138" s="469">
        <f t="shared" si="90"/>
        <v>155800000</v>
      </c>
      <c r="Q138" s="469">
        <f t="shared" si="90"/>
        <v>155800000</v>
      </c>
      <c r="R138" s="469">
        <f t="shared" si="90"/>
        <v>468400000</v>
      </c>
      <c r="S138" s="59"/>
      <c r="T138" s="60"/>
      <c r="U138" s="60">
        <f>SUM(S138:T138)</f>
        <v>0</v>
      </c>
      <c r="V138" s="60"/>
      <c r="W138" s="60"/>
      <c r="X138" s="60">
        <f>SUM(V138:W138)</f>
        <v>0</v>
      </c>
      <c r="Y138" s="60"/>
      <c r="Z138" s="60"/>
      <c r="AA138" s="60">
        <f>SUM(Y138:Z138)</f>
        <v>0</v>
      </c>
      <c r="AB138" s="60"/>
      <c r="AC138" s="60"/>
      <c r="AD138" s="114">
        <f>SUM(AB138:AC138)</f>
        <v>0</v>
      </c>
      <c r="AE138" s="62">
        <f>+(AE139*J139)</f>
        <v>0</v>
      </c>
      <c r="AF138" s="62">
        <f>+(AF139*K139)</f>
        <v>0</v>
      </c>
      <c r="AG138" s="63">
        <f>SUM(AE138:AF138)</f>
        <v>0</v>
      </c>
      <c r="AH138" s="62">
        <f>+(AH139*K139)</f>
        <v>0</v>
      </c>
      <c r="AI138" s="62">
        <f>+(AI139*K139)</f>
        <v>0</v>
      </c>
      <c r="AJ138" s="63">
        <f>SUM(AH138:AI138)</f>
        <v>0</v>
      </c>
      <c r="AK138" s="62">
        <f>+(AK139*L139)</f>
        <v>0</v>
      </c>
      <c r="AL138" s="62">
        <f>+(AL139*M139)</f>
        <v>0</v>
      </c>
      <c r="AM138" s="63">
        <f>SUM(AK138:AL138)</f>
        <v>0</v>
      </c>
      <c r="AN138" s="62">
        <f>+(AN139*M139)</f>
        <v>0</v>
      </c>
      <c r="AO138" s="62">
        <f>+(AO139*S139)</f>
        <v>0</v>
      </c>
      <c r="AP138" s="80">
        <f>SUM(AN138:AO138)</f>
        <v>0</v>
      </c>
      <c r="AQ138" s="59"/>
      <c r="AR138" s="60"/>
      <c r="AS138" s="60"/>
      <c r="AT138" s="60"/>
      <c r="AU138" s="60"/>
      <c r="AV138" s="60"/>
      <c r="AW138" s="60"/>
      <c r="AX138" s="114"/>
      <c r="AY138" s="59">
        <f>+U138+X138+AA138+AD138</f>
        <v>0</v>
      </c>
      <c r="AZ138" s="197" t="e">
        <f>+AY138/I138</f>
        <v>#DIV/0!</v>
      </c>
      <c r="BA138" s="190"/>
      <c r="BB138" s="64"/>
      <c r="BC138" s="64"/>
      <c r="BD138" s="64"/>
      <c r="BE138" s="64"/>
      <c r="BF138" s="64"/>
      <c r="BG138" s="64"/>
      <c r="BH138" s="139"/>
      <c r="BI138" s="162"/>
      <c r="BJ138" s="66"/>
      <c r="BK138" s="66"/>
      <c r="BL138" s="132"/>
      <c r="BM138" s="162"/>
      <c r="BN138" s="66"/>
      <c r="BO138" s="66"/>
      <c r="BP138" s="132"/>
      <c r="BQ138" s="65" t="e">
        <f t="shared" ref="BQ138:BT139" si="91">+BM138/BI138</f>
        <v>#DIV/0!</v>
      </c>
      <c r="BR138" s="64" t="e">
        <f t="shared" si="91"/>
        <v>#DIV/0!</v>
      </c>
      <c r="BS138" s="64" t="e">
        <f t="shared" si="91"/>
        <v>#DIV/0!</v>
      </c>
      <c r="BT138" s="139" t="e">
        <f t="shared" si="91"/>
        <v>#DIV/0!</v>
      </c>
      <c r="BU138" s="162"/>
      <c r="BV138" s="66"/>
      <c r="BW138" s="66"/>
      <c r="BX138" s="132"/>
      <c r="BY138" s="65" t="e">
        <f t="shared" ref="BY138:CB139" si="92">+BU138/BI138</f>
        <v>#DIV/0!</v>
      </c>
      <c r="BZ138" s="64" t="e">
        <f t="shared" si="92"/>
        <v>#DIV/0!</v>
      </c>
      <c r="CA138" s="64" t="e">
        <f t="shared" si="92"/>
        <v>#DIV/0!</v>
      </c>
      <c r="CB138" s="139" t="e">
        <f t="shared" si="92"/>
        <v>#DIV/0!</v>
      </c>
      <c r="CC138" s="162">
        <f t="shared" ref="CC138:CF139" si="93">+BM138-BU138</f>
        <v>0</v>
      </c>
      <c r="CD138" s="66">
        <f t="shared" si="93"/>
        <v>0</v>
      </c>
      <c r="CE138" s="66">
        <f t="shared" si="93"/>
        <v>0</v>
      </c>
      <c r="CF138" s="132">
        <f t="shared" si="93"/>
        <v>0</v>
      </c>
      <c r="CG138" s="62"/>
      <c r="CH138" s="63"/>
      <c r="CI138" s="63"/>
      <c r="CJ138" s="80"/>
      <c r="CK138" s="65" t="e">
        <f t="shared" ref="CK138:CN139" si="94">+CG138/CC138</f>
        <v>#DIV/0!</v>
      </c>
      <c r="CL138" s="64" t="e">
        <f t="shared" si="94"/>
        <v>#DIV/0!</v>
      </c>
      <c r="CM138" s="64" t="e">
        <f t="shared" si="94"/>
        <v>#DIV/0!</v>
      </c>
      <c r="CN138" s="139" t="e">
        <f t="shared" si="94"/>
        <v>#DIV/0!</v>
      </c>
      <c r="CO138" s="145">
        <f>SUM(BI138:BL138)</f>
        <v>0</v>
      </c>
      <c r="CP138" s="126">
        <f>SUM(BM138:BP138)</f>
        <v>0</v>
      </c>
      <c r="CQ138" s="126">
        <f>SUM(BU138:BX138)</f>
        <v>0</v>
      </c>
      <c r="CR138" s="118" t="e">
        <f>+CQ138/CO138</f>
        <v>#DIV/0!</v>
      </c>
    </row>
    <row r="139" spans="1:96" ht="13.5" thickBot="1">
      <c r="A139" s="70"/>
      <c r="B139" s="229" t="s">
        <v>2583</v>
      </c>
      <c r="C139" s="229"/>
      <c r="D139" s="67"/>
      <c r="E139" s="68"/>
      <c r="F139" s="68"/>
      <c r="G139" s="68"/>
      <c r="H139" s="68"/>
      <c r="I139" s="69"/>
      <c r="J139" s="71"/>
      <c r="K139" s="72"/>
      <c r="L139" s="72"/>
      <c r="M139" s="81"/>
      <c r="N139" s="464"/>
      <c r="O139" s="464"/>
      <c r="P139" s="464"/>
      <c r="Q139" s="464"/>
      <c r="R139" s="464"/>
      <c r="S139" s="67"/>
      <c r="T139" s="68"/>
      <c r="U139" s="68">
        <f>SUM(S139:T139)</f>
        <v>0</v>
      </c>
      <c r="V139" s="68"/>
      <c r="W139" s="68"/>
      <c r="X139" s="68">
        <f>SUM(V139:W139)</f>
        <v>0</v>
      </c>
      <c r="Y139" s="68"/>
      <c r="Z139" s="68"/>
      <c r="AA139" s="68">
        <f>SUM(Y139:Z139)</f>
        <v>0</v>
      </c>
      <c r="AB139" s="68"/>
      <c r="AC139" s="68"/>
      <c r="AD139" s="115">
        <f>SUM(AB139:AC139)</f>
        <v>0</v>
      </c>
      <c r="AE139" s="174">
        <f>+(AE143*S143)+(AE140*S140)</f>
        <v>0</v>
      </c>
      <c r="AF139" s="174">
        <f>+(AF143*T143)+(AF140*T140)</f>
        <v>0</v>
      </c>
      <c r="AG139" s="100">
        <f>SUM(AE139:AF139)</f>
        <v>0</v>
      </c>
      <c r="AH139" s="174">
        <f>+(AH143*K143)+(AH140*K140)</f>
        <v>0</v>
      </c>
      <c r="AI139" s="174">
        <f>+(AI143*K143)+(AI140*K140)</f>
        <v>0</v>
      </c>
      <c r="AJ139" s="100">
        <f>SUM(AH139:AI139)</f>
        <v>0</v>
      </c>
      <c r="AK139" s="174">
        <f>+(AK143*$L$14)+(AK140*$L$11)</f>
        <v>0</v>
      </c>
      <c r="AL139" s="174">
        <f>+(AL143*$L$14)+(AL140*$L$11)</f>
        <v>0</v>
      </c>
      <c r="AM139" s="100">
        <f>SUM(AK139:AL139)</f>
        <v>0</v>
      </c>
      <c r="AN139" s="174">
        <f>+(AN143*$M$14)+(AN140*$M$11)</f>
        <v>0</v>
      </c>
      <c r="AO139" s="174">
        <f>+(AO143*$M$14)+(AO140*$M$11)</f>
        <v>0</v>
      </c>
      <c r="AP139" s="183">
        <f>SUM(AN139:AO139)</f>
        <v>0</v>
      </c>
      <c r="AQ139" s="67"/>
      <c r="AR139" s="68"/>
      <c r="AS139" s="68"/>
      <c r="AT139" s="68"/>
      <c r="AU139" s="68"/>
      <c r="AV139" s="68"/>
      <c r="AW139" s="68"/>
      <c r="AX139" s="115"/>
      <c r="AY139" s="67">
        <f>+U139+X139+AA139+AD139</f>
        <v>0</v>
      </c>
      <c r="AZ139" s="198" t="e">
        <f>+AY139/I139</f>
        <v>#DIV/0!</v>
      </c>
      <c r="BA139" s="191"/>
      <c r="BB139" s="73"/>
      <c r="BC139" s="73"/>
      <c r="BD139" s="73"/>
      <c r="BE139" s="73"/>
      <c r="BF139" s="73"/>
      <c r="BG139" s="73"/>
      <c r="BH139" s="140"/>
      <c r="BI139" s="163"/>
      <c r="BJ139" s="75"/>
      <c r="BK139" s="75"/>
      <c r="BL139" s="133"/>
      <c r="BM139" s="163"/>
      <c r="BN139" s="75"/>
      <c r="BO139" s="75"/>
      <c r="BP139" s="133"/>
      <c r="BQ139" s="74" t="e">
        <f t="shared" si="91"/>
        <v>#DIV/0!</v>
      </c>
      <c r="BR139" s="73" t="e">
        <f t="shared" si="91"/>
        <v>#DIV/0!</v>
      </c>
      <c r="BS139" s="73" t="e">
        <f t="shared" si="91"/>
        <v>#DIV/0!</v>
      </c>
      <c r="BT139" s="140" t="e">
        <f t="shared" si="91"/>
        <v>#DIV/0!</v>
      </c>
      <c r="BU139" s="163"/>
      <c r="BV139" s="75"/>
      <c r="BW139" s="75"/>
      <c r="BX139" s="133"/>
      <c r="BY139" s="74" t="e">
        <f t="shared" si="92"/>
        <v>#DIV/0!</v>
      </c>
      <c r="BZ139" s="73" t="e">
        <f t="shared" si="92"/>
        <v>#DIV/0!</v>
      </c>
      <c r="CA139" s="73" t="e">
        <f t="shared" si="92"/>
        <v>#DIV/0!</v>
      </c>
      <c r="CB139" s="140" t="e">
        <f t="shared" si="92"/>
        <v>#DIV/0!</v>
      </c>
      <c r="CC139" s="163">
        <f t="shared" si="93"/>
        <v>0</v>
      </c>
      <c r="CD139" s="75">
        <f t="shared" si="93"/>
        <v>0</v>
      </c>
      <c r="CE139" s="75">
        <f t="shared" si="93"/>
        <v>0</v>
      </c>
      <c r="CF139" s="133">
        <f t="shared" si="93"/>
        <v>0</v>
      </c>
      <c r="CG139" s="174"/>
      <c r="CH139" s="100"/>
      <c r="CI139" s="100"/>
      <c r="CJ139" s="183"/>
      <c r="CK139" s="74" t="e">
        <f t="shared" si="94"/>
        <v>#DIV/0!</v>
      </c>
      <c r="CL139" s="73" t="e">
        <f t="shared" si="94"/>
        <v>#DIV/0!</v>
      </c>
      <c r="CM139" s="73" t="e">
        <f t="shared" si="94"/>
        <v>#DIV/0!</v>
      </c>
      <c r="CN139" s="140" t="e">
        <f t="shared" si="94"/>
        <v>#DIV/0!</v>
      </c>
      <c r="CO139" s="146">
        <f>SUM(BI139:BL139)</f>
        <v>0</v>
      </c>
      <c r="CP139" s="127">
        <f>SUM(BM139:BP139)</f>
        <v>0</v>
      </c>
      <c r="CQ139" s="127">
        <f>SUM(BU139:BX139)</f>
        <v>0</v>
      </c>
      <c r="CR139" s="119" t="e">
        <f>+CQ139/CO139</f>
        <v>#DIV/0!</v>
      </c>
    </row>
    <row r="140" spans="1:96" ht="53.25" customHeight="1" thickBot="1">
      <c r="A140" s="35"/>
      <c r="B140" s="10" t="str">
        <f>PONDERACION!H103</f>
        <v>1. Formular las agendas climáticas de Municipios priorizados.</v>
      </c>
      <c r="C140" s="207" t="str">
        <f>PONDERACION!I103</f>
        <v>Número</v>
      </c>
      <c r="D140" s="207" t="str">
        <f>PONDERACION!J103</f>
        <v>Número de documentos técnicos</v>
      </c>
      <c r="E140" s="216">
        <f>PONDERACION!K103</f>
        <v>0</v>
      </c>
      <c r="F140" s="216">
        <f>PONDERACION!L103</f>
        <v>2</v>
      </c>
      <c r="G140" s="216">
        <f>PONDERACION!M103</f>
        <v>3</v>
      </c>
      <c r="H140" s="216">
        <f>PONDERACION!N103</f>
        <v>2</v>
      </c>
      <c r="I140" s="216">
        <f>PONDERACION!O103</f>
        <v>7</v>
      </c>
      <c r="J140" s="260">
        <f>PONDERACION!Q103</f>
        <v>0.25</v>
      </c>
      <c r="K140" s="260">
        <f>PONDERACION!R103</f>
        <v>0.25</v>
      </c>
      <c r="L140" s="260">
        <f>PONDERACION!S103</f>
        <v>0.25</v>
      </c>
      <c r="M140" s="260">
        <f>PONDERACION!T103</f>
        <v>0</v>
      </c>
      <c r="N140" s="458">
        <v>0</v>
      </c>
      <c r="O140" s="459">
        <v>35800000</v>
      </c>
      <c r="P140" s="459">
        <v>55800000</v>
      </c>
      <c r="Q140" s="459">
        <v>55800000</v>
      </c>
      <c r="R140" s="459">
        <f>SUM(N140:Q140)</f>
        <v>147400000</v>
      </c>
      <c r="S140" s="194"/>
      <c r="T140" s="3"/>
      <c r="U140" s="3"/>
      <c r="V140" s="3"/>
      <c r="W140" s="3"/>
      <c r="X140" s="3"/>
      <c r="Y140" s="3"/>
      <c r="Z140" s="3"/>
      <c r="AA140" s="3"/>
      <c r="AB140" s="3"/>
      <c r="AC140" s="3"/>
      <c r="AD140" s="34"/>
      <c r="AE140" s="5"/>
      <c r="AF140" s="5"/>
      <c r="AG140" s="5"/>
      <c r="AH140" s="5"/>
      <c r="AI140" s="5"/>
      <c r="AJ140" s="5"/>
      <c r="AK140" s="5"/>
      <c r="AL140" s="5"/>
      <c r="AM140" s="5"/>
      <c r="AN140" s="5"/>
      <c r="AO140" s="5"/>
      <c r="AP140" s="82"/>
      <c r="AQ140" s="36"/>
      <c r="AR140" s="3"/>
      <c r="AS140" s="3"/>
      <c r="AT140" s="3"/>
      <c r="AU140" s="3"/>
      <c r="AV140" s="3"/>
      <c r="AW140" s="3"/>
      <c r="AX140" s="34"/>
      <c r="AY140" s="36"/>
      <c r="AZ140" s="199"/>
      <c r="BA140" s="192"/>
      <c r="BB140" s="4"/>
      <c r="BC140" s="4"/>
      <c r="BD140" s="4"/>
      <c r="BE140" s="4"/>
      <c r="BF140" s="4"/>
      <c r="BG140" s="4"/>
      <c r="BH140" s="141"/>
      <c r="BI140" s="164"/>
      <c r="BJ140" s="6"/>
      <c r="BK140" s="6"/>
      <c r="BL140" s="134"/>
      <c r="BM140" s="164"/>
      <c r="BN140" s="6"/>
      <c r="BO140" s="6"/>
      <c r="BP140" s="134"/>
      <c r="BQ140" s="8"/>
      <c r="BR140" s="4"/>
      <c r="BS140" s="4"/>
      <c r="BT140" s="141"/>
      <c r="BU140" s="164"/>
      <c r="BV140" s="6"/>
      <c r="BW140" s="6"/>
      <c r="BX140" s="134"/>
      <c r="BY140" s="8"/>
      <c r="BZ140" s="4"/>
      <c r="CA140" s="4"/>
      <c r="CB140" s="141"/>
      <c r="CC140" s="164"/>
      <c r="CD140" s="6"/>
      <c r="CE140" s="6"/>
      <c r="CF140" s="134"/>
      <c r="CG140" s="37"/>
      <c r="CH140" s="5"/>
      <c r="CI140" s="5"/>
      <c r="CJ140" s="82"/>
      <c r="CK140" s="8"/>
      <c r="CL140" s="4"/>
      <c r="CM140" s="4"/>
      <c r="CN140" s="141"/>
      <c r="CO140" s="147"/>
      <c r="CP140" s="128"/>
      <c r="CQ140" s="128"/>
      <c r="CR140" s="120"/>
    </row>
    <row r="141" spans="1:96" ht="30" customHeight="1" thickBot="1">
      <c r="A141" s="35"/>
      <c r="B141" s="10" t="str">
        <f>PONDERACION!H104</f>
        <v>2. Implementar acciones de mitigación y adaptación al cambio climático, definidas en el plan operativo anual.</v>
      </c>
      <c r="C141" s="207" t="str">
        <f>PONDERACION!I104</f>
        <v>Planes</v>
      </c>
      <c r="D141" s="207" t="str">
        <f>PONDERACION!J104</f>
        <v>Planes operativos</v>
      </c>
      <c r="E141" s="216">
        <f>PONDERACION!K104</f>
        <v>1</v>
      </c>
      <c r="F141" s="216">
        <f>PONDERACION!L104</f>
        <v>1</v>
      </c>
      <c r="G141" s="216">
        <f>PONDERACION!M104</f>
        <v>1</v>
      </c>
      <c r="H141" s="216">
        <f>PONDERACION!N104</f>
        <v>1</v>
      </c>
      <c r="I141" s="216">
        <f>PONDERACION!O104</f>
        <v>4</v>
      </c>
      <c r="J141" s="260">
        <f>PONDERACION!Q104</f>
        <v>0.25</v>
      </c>
      <c r="K141" s="260">
        <f>PONDERACION!R104</f>
        <v>0.25</v>
      </c>
      <c r="L141" s="260">
        <f>PONDERACION!S104</f>
        <v>0.25</v>
      </c>
      <c r="M141" s="260">
        <f>PONDERACION!T104</f>
        <v>0</v>
      </c>
      <c r="N141" s="454">
        <v>16000000</v>
      </c>
      <c r="O141" s="455">
        <v>20000000</v>
      </c>
      <c r="P141" s="455">
        <v>30000000</v>
      </c>
      <c r="Q141" s="455">
        <v>30000000</v>
      </c>
      <c r="R141" s="459">
        <f t="shared" ref="R141:R143" si="95">SUM(N141:Q141)</f>
        <v>96000000</v>
      </c>
      <c r="S141" s="194"/>
      <c r="T141" s="3"/>
      <c r="U141" s="3"/>
      <c r="V141" s="3"/>
      <c r="W141" s="3"/>
      <c r="X141" s="3"/>
      <c r="Y141" s="3"/>
      <c r="Z141" s="3"/>
      <c r="AA141" s="3"/>
      <c r="AB141" s="3"/>
      <c r="AC141" s="3"/>
      <c r="AD141" s="34"/>
      <c r="AE141" s="5"/>
      <c r="AF141" s="5"/>
      <c r="AG141" s="5"/>
      <c r="AH141" s="5"/>
      <c r="AI141" s="5"/>
      <c r="AJ141" s="5"/>
      <c r="AK141" s="5"/>
      <c r="AL141" s="5"/>
      <c r="AM141" s="5"/>
      <c r="AN141" s="5"/>
      <c r="AO141" s="5"/>
      <c r="AP141" s="82"/>
      <c r="AQ141" s="36"/>
      <c r="AR141" s="3"/>
      <c r="AS141" s="3"/>
      <c r="AT141" s="3"/>
      <c r="AU141" s="3"/>
      <c r="AV141" s="3"/>
      <c r="AW141" s="3"/>
      <c r="AX141" s="34"/>
      <c r="AY141" s="36"/>
      <c r="AZ141" s="199"/>
      <c r="BA141" s="192"/>
      <c r="BB141" s="4"/>
      <c r="BC141" s="4"/>
      <c r="BD141" s="4"/>
      <c r="BE141" s="4"/>
      <c r="BF141" s="4"/>
      <c r="BG141" s="4"/>
      <c r="BH141" s="141"/>
      <c r="BI141" s="164"/>
      <c r="BJ141" s="6"/>
      <c r="BK141" s="6"/>
      <c r="BL141" s="134"/>
      <c r="BM141" s="164"/>
      <c r="BN141" s="6"/>
      <c r="BO141" s="6"/>
      <c r="BP141" s="134"/>
      <c r="BQ141" s="8"/>
      <c r="BR141" s="4"/>
      <c r="BS141" s="4"/>
      <c r="BT141" s="141"/>
      <c r="BU141" s="164"/>
      <c r="BV141" s="6"/>
      <c r="BW141" s="6"/>
      <c r="BX141" s="134"/>
      <c r="BY141" s="8"/>
      <c r="BZ141" s="4"/>
      <c r="CA141" s="4"/>
      <c r="CB141" s="141"/>
      <c r="CC141" s="164"/>
      <c r="CD141" s="6"/>
      <c r="CE141" s="6"/>
      <c r="CF141" s="134"/>
      <c r="CG141" s="37"/>
      <c r="CH141" s="5"/>
      <c r="CI141" s="5"/>
      <c r="CJ141" s="82"/>
      <c r="CK141" s="8"/>
      <c r="CL141" s="4"/>
      <c r="CM141" s="4"/>
      <c r="CN141" s="141"/>
      <c r="CO141" s="147"/>
      <c r="CP141" s="128"/>
      <c r="CQ141" s="128"/>
      <c r="CR141" s="120"/>
    </row>
    <row r="142" spans="1:96" ht="38.25" customHeight="1" thickBot="1">
      <c r="A142" s="35"/>
      <c r="B142" s="10" t="str">
        <f>PONDERACION!H105</f>
        <v>3. Realizar asistencia y acompañamiento en cambio climático a los entes territoriales y demás grupos de valor.</v>
      </c>
      <c r="C142" s="207" t="str">
        <f>PONDERACION!I105</f>
        <v>Número</v>
      </c>
      <c r="D142" s="207" t="str">
        <f>PONDERACION!J105</f>
        <v>Número de entidades territoriales y grupos de valor atendidos</v>
      </c>
      <c r="E142" s="216">
        <f>PONDERACION!K105</f>
        <v>15</v>
      </c>
      <c r="F142" s="216">
        <f>PONDERACION!L105</f>
        <v>15</v>
      </c>
      <c r="G142" s="216">
        <f>PONDERACION!M105</f>
        <v>15</v>
      </c>
      <c r="H142" s="216">
        <f>PONDERACION!N105</f>
        <v>15</v>
      </c>
      <c r="I142" s="216">
        <f>PONDERACION!O105</f>
        <v>60</v>
      </c>
      <c r="J142" s="260">
        <f>PONDERACION!Q105</f>
        <v>0.25</v>
      </c>
      <c r="K142" s="260">
        <f>PONDERACION!R105</f>
        <v>0.25</v>
      </c>
      <c r="L142" s="260">
        <f>PONDERACION!S105</f>
        <v>0.25</v>
      </c>
      <c r="M142" s="260">
        <f>PONDERACION!T105</f>
        <v>0</v>
      </c>
      <c r="N142" s="454">
        <v>18000000</v>
      </c>
      <c r="O142" s="455">
        <v>20000000</v>
      </c>
      <c r="P142" s="455">
        <v>30000000</v>
      </c>
      <c r="Q142" s="455">
        <v>30000000</v>
      </c>
      <c r="R142" s="459">
        <f t="shared" si="95"/>
        <v>98000000</v>
      </c>
      <c r="S142" s="194"/>
      <c r="T142" s="3"/>
      <c r="U142" s="3"/>
      <c r="V142" s="3"/>
      <c r="W142" s="3"/>
      <c r="X142" s="3"/>
      <c r="Y142" s="3"/>
      <c r="Z142" s="3"/>
      <c r="AA142" s="3"/>
      <c r="AB142" s="3"/>
      <c r="AC142" s="3"/>
      <c r="AD142" s="34"/>
      <c r="AE142" s="5"/>
      <c r="AF142" s="5"/>
      <c r="AG142" s="5"/>
      <c r="AH142" s="5"/>
      <c r="AI142" s="5"/>
      <c r="AJ142" s="5"/>
      <c r="AK142" s="5"/>
      <c r="AL142" s="5"/>
      <c r="AM142" s="5"/>
      <c r="AN142" s="5"/>
      <c r="AO142" s="5"/>
      <c r="AP142" s="82"/>
      <c r="AQ142" s="36"/>
      <c r="AR142" s="3"/>
      <c r="AS142" s="3"/>
      <c r="AT142" s="3"/>
      <c r="AU142" s="3"/>
      <c r="AV142" s="3"/>
      <c r="AW142" s="3"/>
      <c r="AX142" s="34"/>
      <c r="AY142" s="36"/>
      <c r="AZ142" s="199"/>
      <c r="BA142" s="192"/>
      <c r="BB142" s="4"/>
      <c r="BC142" s="4"/>
      <c r="BD142" s="4"/>
      <c r="BE142" s="4"/>
      <c r="BF142" s="4"/>
      <c r="BG142" s="4"/>
      <c r="BH142" s="141"/>
      <c r="BI142" s="164"/>
      <c r="BJ142" s="6"/>
      <c r="BK142" s="6"/>
      <c r="BL142" s="134"/>
      <c r="BM142" s="164"/>
      <c r="BN142" s="6"/>
      <c r="BO142" s="6"/>
      <c r="BP142" s="134"/>
      <c r="BQ142" s="8"/>
      <c r="BR142" s="4"/>
      <c r="BS142" s="4"/>
      <c r="BT142" s="141"/>
      <c r="BU142" s="164"/>
      <c r="BV142" s="6"/>
      <c r="BW142" s="6"/>
      <c r="BX142" s="134"/>
      <c r="BY142" s="8"/>
      <c r="BZ142" s="4"/>
      <c r="CA142" s="4"/>
      <c r="CB142" s="141"/>
      <c r="CC142" s="164"/>
      <c r="CD142" s="6"/>
      <c r="CE142" s="6"/>
      <c r="CF142" s="134"/>
      <c r="CG142" s="37"/>
      <c r="CH142" s="5"/>
      <c r="CI142" s="5"/>
      <c r="CJ142" s="82"/>
      <c r="CK142" s="8"/>
      <c r="CL142" s="4"/>
      <c r="CM142" s="4"/>
      <c r="CN142" s="141"/>
      <c r="CO142" s="147"/>
      <c r="CP142" s="128"/>
      <c r="CQ142" s="128"/>
      <c r="CR142" s="120"/>
    </row>
    <row r="143" spans="1:96" ht="60.75" customHeight="1" thickBot="1">
      <c r="A143" s="35"/>
      <c r="B143" s="10" t="str">
        <f>PONDERACION!H106</f>
        <v>4. Apoyar en la articulación del Plan de Gestión Integral de Cambio Climático Departamental con la participación en el Nodo Regional Eje Cafetero y en la Comité Intersectorial de Cambio Climático, según plan operativo.</v>
      </c>
      <c r="C143" s="207" t="str">
        <f>PONDERACION!I106</f>
        <v>Planes</v>
      </c>
      <c r="D143" s="207" t="str">
        <f>PONDERACION!J106</f>
        <v>Planes operativos</v>
      </c>
      <c r="E143" s="216">
        <f>PONDERACION!K106</f>
        <v>1</v>
      </c>
      <c r="F143" s="216">
        <f>PONDERACION!L106</f>
        <v>1</v>
      </c>
      <c r="G143" s="216">
        <f>PONDERACION!M106</f>
        <v>1</v>
      </c>
      <c r="H143" s="216">
        <f>PONDERACION!N106</f>
        <v>1</v>
      </c>
      <c r="I143" s="216">
        <f>PONDERACION!O106</f>
        <v>4</v>
      </c>
      <c r="J143" s="260">
        <f>PONDERACION!Q106</f>
        <v>0.25</v>
      </c>
      <c r="K143" s="260">
        <f>PONDERACION!R106</f>
        <v>0.25</v>
      </c>
      <c r="L143" s="260">
        <f>PONDERACION!S106</f>
        <v>0.25</v>
      </c>
      <c r="M143" s="260">
        <f>PONDERACION!T106</f>
        <v>0</v>
      </c>
      <c r="N143" s="454">
        <v>22000000</v>
      </c>
      <c r="O143" s="455">
        <v>25000000</v>
      </c>
      <c r="P143" s="455">
        <v>40000000</v>
      </c>
      <c r="Q143" s="455">
        <v>40000000</v>
      </c>
      <c r="R143" s="459">
        <f t="shared" si="95"/>
        <v>127000000</v>
      </c>
      <c r="S143" s="194"/>
      <c r="T143" s="3"/>
      <c r="U143" s="3"/>
      <c r="V143" s="3"/>
      <c r="W143" s="3"/>
      <c r="X143" s="3"/>
      <c r="Y143" s="3"/>
      <c r="Z143" s="3"/>
      <c r="AA143" s="3"/>
      <c r="AB143" s="3"/>
      <c r="AC143" s="3"/>
      <c r="AD143" s="34"/>
      <c r="AE143" s="5"/>
      <c r="AF143" s="5"/>
      <c r="AG143" s="5"/>
      <c r="AH143" s="5"/>
      <c r="AI143" s="5"/>
      <c r="AJ143" s="5"/>
      <c r="AK143" s="5"/>
      <c r="AL143" s="5"/>
      <c r="AM143" s="5"/>
      <c r="AN143" s="5"/>
      <c r="AO143" s="5"/>
      <c r="AP143" s="82"/>
      <c r="AQ143" s="36"/>
      <c r="AR143" s="3"/>
      <c r="AS143" s="3"/>
      <c r="AT143" s="3"/>
      <c r="AU143" s="3"/>
      <c r="AV143" s="3"/>
      <c r="AW143" s="3"/>
      <c r="AX143" s="34"/>
      <c r="AY143" s="36"/>
      <c r="AZ143" s="199"/>
      <c r="BA143" s="192"/>
      <c r="BB143" s="4"/>
      <c r="BC143" s="4"/>
      <c r="BD143" s="4"/>
      <c r="BE143" s="4"/>
      <c r="BF143" s="4"/>
      <c r="BG143" s="4"/>
      <c r="BH143" s="141"/>
      <c r="BI143" s="164"/>
      <c r="BJ143" s="6"/>
      <c r="BK143" s="6"/>
      <c r="BL143" s="134"/>
      <c r="BM143" s="164"/>
      <c r="BN143" s="6"/>
      <c r="BO143" s="6"/>
      <c r="BP143" s="134"/>
      <c r="BQ143" s="8"/>
      <c r="BR143" s="4"/>
      <c r="BS143" s="4"/>
      <c r="BT143" s="141"/>
      <c r="BU143" s="164"/>
      <c r="BV143" s="6"/>
      <c r="BW143" s="6"/>
      <c r="BX143" s="134"/>
      <c r="BY143" s="8"/>
      <c r="BZ143" s="4"/>
      <c r="CA143" s="4"/>
      <c r="CB143" s="141"/>
      <c r="CC143" s="164"/>
      <c r="CD143" s="6"/>
      <c r="CE143" s="6"/>
      <c r="CF143" s="134"/>
      <c r="CG143" s="37"/>
      <c r="CH143" s="5"/>
      <c r="CI143" s="5"/>
      <c r="CJ143" s="82"/>
      <c r="CK143" s="8"/>
      <c r="CL143" s="4"/>
      <c r="CM143" s="4"/>
      <c r="CN143" s="141"/>
      <c r="CO143" s="147"/>
      <c r="CP143" s="128"/>
      <c r="CQ143" s="128"/>
      <c r="CR143" s="120"/>
    </row>
    <row r="144" spans="1:96" ht="41.25" customHeight="1" thickBot="1">
      <c r="A144" s="49"/>
      <c r="B144" s="227" t="str">
        <f>PONDERACION!C107</f>
        <v>PROGRAMA 5. EDUCACIÓN Y GOBERNANZA PARA LA CULTURA AMBIENTAL.</v>
      </c>
      <c r="C144" s="232"/>
      <c r="D144" s="51"/>
      <c r="E144" s="51"/>
      <c r="F144" s="51"/>
      <c r="G144" s="51"/>
      <c r="H144" s="51"/>
      <c r="I144" s="52"/>
      <c r="J144" s="257">
        <f>PROGR_PROYEC_PONDE!D22</f>
        <v>0.2</v>
      </c>
      <c r="K144" s="257">
        <f>J144</f>
        <v>0.2</v>
      </c>
      <c r="L144" s="257">
        <f>J144</f>
        <v>0.2</v>
      </c>
      <c r="M144" s="257">
        <f>J144</f>
        <v>0.2</v>
      </c>
      <c r="N144" s="257"/>
      <c r="O144" s="257"/>
      <c r="P144" s="257"/>
      <c r="Q144" s="257"/>
      <c r="R144" s="257"/>
      <c r="S144" s="50"/>
      <c r="T144" s="51"/>
      <c r="U144" s="51">
        <f>SUM(S144:T144)</f>
        <v>0</v>
      </c>
      <c r="V144" s="51"/>
      <c r="W144" s="51"/>
      <c r="X144" s="51">
        <f>SUM(V144:W144)</f>
        <v>0</v>
      </c>
      <c r="Y144" s="51"/>
      <c r="Z144" s="51"/>
      <c r="AA144" s="51">
        <f>SUM(Y144:Z144)</f>
        <v>0</v>
      </c>
      <c r="AB144" s="51"/>
      <c r="AC144" s="51"/>
      <c r="AD144" s="113">
        <f>SUM(AB144:AC144)</f>
        <v>0</v>
      </c>
      <c r="AE144" s="53">
        <f>+(AE145*$J$9)+(AE151*$J$15)</f>
        <v>0</v>
      </c>
      <c r="AF144" s="53">
        <f>+(AF145*$J$9)+(AF151*$J$15)</f>
        <v>0</v>
      </c>
      <c r="AG144" s="54">
        <f>SUM(AE144:AF144)</f>
        <v>0</v>
      </c>
      <c r="AH144" s="53">
        <f>+(AH145*$J$9)+(AH151*$J$15)</f>
        <v>0</v>
      </c>
      <c r="AI144" s="53">
        <f>+(AI145*$K$9)+(AI151*$K$15)</f>
        <v>0</v>
      </c>
      <c r="AJ144" s="54">
        <f>SUM(AH144:AI144)</f>
        <v>0</v>
      </c>
      <c r="AK144" s="53">
        <f>+(AK145*$L$9)+(AK151*$L$15)</f>
        <v>0</v>
      </c>
      <c r="AL144" s="53">
        <f>+(AL145*$L$9)+(AL151*$L$15)</f>
        <v>0</v>
      </c>
      <c r="AM144" s="54">
        <f>SUM(AK144:AL144)</f>
        <v>0</v>
      </c>
      <c r="AN144" s="53">
        <f>+(AN145*$M$9)+(AN151*$M$15)</f>
        <v>0</v>
      </c>
      <c r="AO144" s="53">
        <f>+(AO145*$M$9)+(AO151*$M$15)</f>
        <v>0</v>
      </c>
      <c r="AP144" s="79">
        <f>SUM(AN144:AO144)</f>
        <v>0</v>
      </c>
      <c r="AQ144" s="50"/>
      <c r="AR144" s="51"/>
      <c r="AS144" s="51"/>
      <c r="AT144" s="51"/>
      <c r="AU144" s="51"/>
      <c r="AV144" s="51"/>
      <c r="AW144" s="51"/>
      <c r="AX144" s="113"/>
      <c r="AY144" s="50">
        <f>+U144+X144+AA144+AD144</f>
        <v>0</v>
      </c>
      <c r="AZ144" s="200" t="e">
        <f>+AY144/I144</f>
        <v>#DIV/0!</v>
      </c>
      <c r="BA144" s="189"/>
      <c r="BB144" s="55"/>
      <c r="BC144" s="55"/>
      <c r="BD144" s="55"/>
      <c r="BE144" s="55"/>
      <c r="BF144" s="55"/>
      <c r="BG144" s="55"/>
      <c r="BH144" s="138"/>
      <c r="BI144" s="161"/>
      <c r="BJ144" s="57"/>
      <c r="BK144" s="57"/>
      <c r="BL144" s="131"/>
      <c r="BM144" s="161"/>
      <c r="BN144" s="57"/>
      <c r="BO144" s="57"/>
      <c r="BP144" s="131"/>
      <c r="BQ144" s="56" t="e">
        <f t="shared" ref="BQ144:BT146" si="96">+BM144/BI144</f>
        <v>#DIV/0!</v>
      </c>
      <c r="BR144" s="55" t="e">
        <f t="shared" si="96"/>
        <v>#DIV/0!</v>
      </c>
      <c r="BS144" s="55" t="e">
        <f t="shared" si="96"/>
        <v>#DIV/0!</v>
      </c>
      <c r="BT144" s="138" t="e">
        <f t="shared" si="96"/>
        <v>#DIV/0!</v>
      </c>
      <c r="BU144" s="161"/>
      <c r="BV144" s="57"/>
      <c r="BW144" s="57"/>
      <c r="BX144" s="131"/>
      <c r="BY144" s="56" t="e">
        <f t="shared" ref="BY144:CB146" si="97">+BU144/BI144</f>
        <v>#DIV/0!</v>
      </c>
      <c r="BZ144" s="55" t="e">
        <f t="shared" si="97"/>
        <v>#DIV/0!</v>
      </c>
      <c r="CA144" s="55" t="e">
        <f t="shared" si="97"/>
        <v>#DIV/0!</v>
      </c>
      <c r="CB144" s="138" t="e">
        <f t="shared" si="97"/>
        <v>#DIV/0!</v>
      </c>
      <c r="CC144" s="161">
        <f t="shared" ref="CC144:CF146" si="98">+BM144-BU144</f>
        <v>0</v>
      </c>
      <c r="CD144" s="57">
        <f t="shared" si="98"/>
        <v>0</v>
      </c>
      <c r="CE144" s="57">
        <f t="shared" si="98"/>
        <v>0</v>
      </c>
      <c r="CF144" s="131">
        <f t="shared" si="98"/>
        <v>0</v>
      </c>
      <c r="CG144" s="53"/>
      <c r="CH144" s="54"/>
      <c r="CI144" s="54"/>
      <c r="CJ144" s="79"/>
      <c r="CK144" s="56" t="e">
        <f t="shared" ref="CK144:CN146" si="99">+CG144/CC144</f>
        <v>#DIV/0!</v>
      </c>
      <c r="CL144" s="55" t="e">
        <f t="shared" si="99"/>
        <v>#DIV/0!</v>
      </c>
      <c r="CM144" s="55" t="e">
        <f t="shared" si="99"/>
        <v>#DIV/0!</v>
      </c>
      <c r="CN144" s="138" t="e">
        <f t="shared" si="99"/>
        <v>#DIV/0!</v>
      </c>
      <c r="CO144" s="144">
        <f>SUM(BI144:BL144)</f>
        <v>0</v>
      </c>
      <c r="CP144" s="125">
        <f>SUM(BM144:BP144)</f>
        <v>0</v>
      </c>
      <c r="CQ144" s="125">
        <f>SUM(BU144:BX144)</f>
        <v>0</v>
      </c>
      <c r="CR144" s="117" t="e">
        <f>+CQ144/CO144</f>
        <v>#DIV/0!</v>
      </c>
    </row>
    <row r="145" spans="1:96" ht="42.75" customHeight="1" thickBot="1">
      <c r="A145" s="58"/>
      <c r="B145" s="228" t="str">
        <f>PONDERACION!E107</f>
        <v>Proyecto 17. Implementación de acciones de educación ambiental formal, para el trabajo y el desarrollo humano e informal en el departamento del Quindío.</v>
      </c>
      <c r="C145" s="233"/>
      <c r="D145" s="60"/>
      <c r="E145" s="60"/>
      <c r="F145" s="60"/>
      <c r="G145" s="60"/>
      <c r="H145" s="60"/>
      <c r="I145" s="61"/>
      <c r="J145" s="251">
        <f>PROGR_PROYEC_PONDE!F22</f>
        <v>0.5</v>
      </c>
      <c r="K145" s="251">
        <f>J145</f>
        <v>0.5</v>
      </c>
      <c r="L145" s="251">
        <f>J145</f>
        <v>0.5</v>
      </c>
      <c r="M145" s="251">
        <f>J145</f>
        <v>0.5</v>
      </c>
      <c r="N145" s="469">
        <f>N147+N148+N149+N150+N151+N152+N153+N154</f>
        <v>545800000</v>
      </c>
      <c r="O145" s="469">
        <f t="shared" ref="O145:R145" si="100">O147+O148+O149+O150+O151+O152+O153+O154</f>
        <v>561768824.68000007</v>
      </c>
      <c r="P145" s="469">
        <f t="shared" si="100"/>
        <v>457905635.02999997</v>
      </c>
      <c r="Q145" s="469">
        <f t="shared" si="100"/>
        <v>481164843.81</v>
      </c>
      <c r="R145" s="469">
        <f t="shared" si="100"/>
        <v>2046639303.52</v>
      </c>
      <c r="S145" s="59"/>
      <c r="T145" s="60"/>
      <c r="U145" s="60">
        <f>SUM(S145:T145)</f>
        <v>0</v>
      </c>
      <c r="V145" s="60"/>
      <c r="W145" s="60"/>
      <c r="X145" s="60">
        <f>SUM(V145:W145)</f>
        <v>0</v>
      </c>
      <c r="Y145" s="60"/>
      <c r="Z145" s="60"/>
      <c r="AA145" s="60">
        <f>SUM(Y145:Z145)</f>
        <v>0</v>
      </c>
      <c r="AB145" s="60"/>
      <c r="AC145" s="60"/>
      <c r="AD145" s="114">
        <f>SUM(AB145:AC145)</f>
        <v>0</v>
      </c>
      <c r="AE145" s="62">
        <f>+(AE146*J146)</f>
        <v>0</v>
      </c>
      <c r="AF145" s="62">
        <f>+(AF146*K146)</f>
        <v>0</v>
      </c>
      <c r="AG145" s="63">
        <f>SUM(AE145:AF145)</f>
        <v>0</v>
      </c>
      <c r="AH145" s="62">
        <f>+(AH146*K146)</f>
        <v>0</v>
      </c>
      <c r="AI145" s="62">
        <f>+(AI146*K146)</f>
        <v>0</v>
      </c>
      <c r="AJ145" s="63">
        <f>SUM(AH145:AI145)</f>
        <v>0</v>
      </c>
      <c r="AK145" s="62">
        <f>+(AK146*L146)</f>
        <v>0</v>
      </c>
      <c r="AL145" s="62">
        <f>+(AL146*M146)</f>
        <v>0</v>
      </c>
      <c r="AM145" s="63">
        <f>SUM(AK145:AL145)</f>
        <v>0</v>
      </c>
      <c r="AN145" s="62">
        <f>+(AN146*M146)</f>
        <v>0</v>
      </c>
      <c r="AO145" s="62">
        <f>+(AO146*S146)</f>
        <v>0</v>
      </c>
      <c r="AP145" s="80">
        <f>SUM(AN145:AO145)</f>
        <v>0</v>
      </c>
      <c r="AQ145" s="59"/>
      <c r="AR145" s="60"/>
      <c r="AS145" s="60"/>
      <c r="AT145" s="60"/>
      <c r="AU145" s="60"/>
      <c r="AV145" s="60"/>
      <c r="AW145" s="60"/>
      <c r="AX145" s="114"/>
      <c r="AY145" s="59">
        <f>+U145+X145+AA145+AD145</f>
        <v>0</v>
      </c>
      <c r="AZ145" s="197" t="e">
        <f>+AY145/I145</f>
        <v>#DIV/0!</v>
      </c>
      <c r="BA145" s="190"/>
      <c r="BB145" s="64"/>
      <c r="BC145" s="64"/>
      <c r="BD145" s="64"/>
      <c r="BE145" s="64"/>
      <c r="BF145" s="64"/>
      <c r="BG145" s="64"/>
      <c r="BH145" s="139"/>
      <c r="BI145" s="162"/>
      <c r="BJ145" s="66"/>
      <c r="BK145" s="66"/>
      <c r="BL145" s="132"/>
      <c r="BM145" s="162"/>
      <c r="BN145" s="66"/>
      <c r="BO145" s="66"/>
      <c r="BP145" s="132"/>
      <c r="BQ145" s="65" t="e">
        <f t="shared" si="96"/>
        <v>#DIV/0!</v>
      </c>
      <c r="BR145" s="64" t="e">
        <f t="shared" si="96"/>
        <v>#DIV/0!</v>
      </c>
      <c r="BS145" s="64" t="e">
        <f t="shared" si="96"/>
        <v>#DIV/0!</v>
      </c>
      <c r="BT145" s="139" t="e">
        <f t="shared" si="96"/>
        <v>#DIV/0!</v>
      </c>
      <c r="BU145" s="162"/>
      <c r="BV145" s="66"/>
      <c r="BW145" s="66"/>
      <c r="BX145" s="132"/>
      <c r="BY145" s="65" t="e">
        <f t="shared" si="97"/>
        <v>#DIV/0!</v>
      </c>
      <c r="BZ145" s="64" t="e">
        <f t="shared" si="97"/>
        <v>#DIV/0!</v>
      </c>
      <c r="CA145" s="64" t="e">
        <f t="shared" si="97"/>
        <v>#DIV/0!</v>
      </c>
      <c r="CB145" s="139" t="e">
        <f t="shared" si="97"/>
        <v>#DIV/0!</v>
      </c>
      <c r="CC145" s="162">
        <f t="shared" si="98"/>
        <v>0</v>
      </c>
      <c r="CD145" s="66">
        <f t="shared" si="98"/>
        <v>0</v>
      </c>
      <c r="CE145" s="66">
        <f t="shared" si="98"/>
        <v>0</v>
      </c>
      <c r="CF145" s="132">
        <f t="shared" si="98"/>
        <v>0</v>
      </c>
      <c r="CG145" s="62"/>
      <c r="CH145" s="63"/>
      <c r="CI145" s="63"/>
      <c r="CJ145" s="80"/>
      <c r="CK145" s="65" t="e">
        <f t="shared" si="99"/>
        <v>#DIV/0!</v>
      </c>
      <c r="CL145" s="64" t="e">
        <f t="shared" si="99"/>
        <v>#DIV/0!</v>
      </c>
      <c r="CM145" s="64" t="e">
        <f t="shared" si="99"/>
        <v>#DIV/0!</v>
      </c>
      <c r="CN145" s="139" t="e">
        <f t="shared" si="99"/>
        <v>#DIV/0!</v>
      </c>
      <c r="CO145" s="145">
        <f>SUM(BI145:BL145)</f>
        <v>0</v>
      </c>
      <c r="CP145" s="126">
        <f>SUM(BM145:BP145)</f>
        <v>0</v>
      </c>
      <c r="CQ145" s="126">
        <f>SUM(BU145:BX145)</f>
        <v>0</v>
      </c>
      <c r="CR145" s="118" t="e">
        <f>+CQ145/CO145</f>
        <v>#DIV/0!</v>
      </c>
    </row>
    <row r="146" spans="1:96" ht="18.75" customHeight="1" thickBot="1">
      <c r="A146" s="70"/>
      <c r="B146" s="229" t="s">
        <v>2583</v>
      </c>
      <c r="C146" s="229"/>
      <c r="D146" s="67"/>
      <c r="E146" s="68"/>
      <c r="F146" s="68"/>
      <c r="G146" s="68"/>
      <c r="H146" s="68"/>
      <c r="I146" s="69"/>
      <c r="J146" s="71"/>
      <c r="K146" s="72"/>
      <c r="L146" s="72"/>
      <c r="M146" s="81"/>
      <c r="N146" s="464"/>
      <c r="O146" s="464"/>
      <c r="P146" s="464"/>
      <c r="Q146" s="464"/>
      <c r="R146" s="464"/>
      <c r="S146" s="67"/>
      <c r="T146" s="68"/>
      <c r="U146" s="68">
        <f>SUM(S146:T146)</f>
        <v>0</v>
      </c>
      <c r="V146" s="68"/>
      <c r="W146" s="68"/>
      <c r="X146" s="68">
        <f>SUM(V146:W146)</f>
        <v>0</v>
      </c>
      <c r="Y146" s="68"/>
      <c r="Z146" s="68"/>
      <c r="AA146" s="68">
        <f>SUM(Y146:Z146)</f>
        <v>0</v>
      </c>
      <c r="AB146" s="68"/>
      <c r="AC146" s="68"/>
      <c r="AD146" s="115">
        <f>SUM(AB146:AC146)</f>
        <v>0</v>
      </c>
      <c r="AE146" s="174">
        <f>+(AE150*S150)+(AE147*S147)</f>
        <v>0</v>
      </c>
      <c r="AF146" s="174">
        <f>+(AF150*T150)+(AF147*T147)</f>
        <v>0</v>
      </c>
      <c r="AG146" s="100">
        <f>SUM(AE146:AF146)</f>
        <v>0</v>
      </c>
      <c r="AH146" s="174">
        <f>+(AH150*K150)+(AH147*K147)</f>
        <v>0</v>
      </c>
      <c r="AI146" s="174">
        <f>+(AI150*K150)+(AI147*K147)</f>
        <v>0</v>
      </c>
      <c r="AJ146" s="100">
        <f>SUM(AH146:AI146)</f>
        <v>0</v>
      </c>
      <c r="AK146" s="174">
        <f>+(AK150*$L$14)+(AK147*$L$11)</f>
        <v>0</v>
      </c>
      <c r="AL146" s="174">
        <f>+(AL150*$L$14)+(AL147*$L$11)</f>
        <v>0</v>
      </c>
      <c r="AM146" s="100">
        <f>SUM(AK146:AL146)</f>
        <v>0</v>
      </c>
      <c r="AN146" s="174">
        <f>+(AN150*$M$14)+(AN147*$M$11)</f>
        <v>0</v>
      </c>
      <c r="AO146" s="174">
        <f>+(AO150*$M$14)+(AO147*$M$11)</f>
        <v>0</v>
      </c>
      <c r="AP146" s="183">
        <f>SUM(AN146:AO146)</f>
        <v>0</v>
      </c>
      <c r="AQ146" s="67"/>
      <c r="AR146" s="68"/>
      <c r="AS146" s="68"/>
      <c r="AT146" s="68"/>
      <c r="AU146" s="68"/>
      <c r="AV146" s="68"/>
      <c r="AW146" s="68"/>
      <c r="AX146" s="115"/>
      <c r="AY146" s="67">
        <f>+U146+X146+AA146+AD146</f>
        <v>0</v>
      </c>
      <c r="AZ146" s="198" t="e">
        <f>+AY146/I146</f>
        <v>#DIV/0!</v>
      </c>
      <c r="BA146" s="191"/>
      <c r="BB146" s="73"/>
      <c r="BC146" s="73"/>
      <c r="BD146" s="73"/>
      <c r="BE146" s="73"/>
      <c r="BF146" s="73"/>
      <c r="BG146" s="73"/>
      <c r="BH146" s="140"/>
      <c r="BI146" s="163"/>
      <c r="BJ146" s="75"/>
      <c r="BK146" s="75"/>
      <c r="BL146" s="133"/>
      <c r="BM146" s="163"/>
      <c r="BN146" s="75"/>
      <c r="BO146" s="75"/>
      <c r="BP146" s="133"/>
      <c r="BQ146" s="74" t="e">
        <f t="shared" si="96"/>
        <v>#DIV/0!</v>
      </c>
      <c r="BR146" s="73" t="e">
        <f t="shared" si="96"/>
        <v>#DIV/0!</v>
      </c>
      <c r="BS146" s="73" t="e">
        <f t="shared" si="96"/>
        <v>#DIV/0!</v>
      </c>
      <c r="BT146" s="140" t="e">
        <f t="shared" si="96"/>
        <v>#DIV/0!</v>
      </c>
      <c r="BU146" s="163"/>
      <c r="BV146" s="75"/>
      <c r="BW146" s="75"/>
      <c r="BX146" s="133"/>
      <c r="BY146" s="74" t="e">
        <f t="shared" si="97"/>
        <v>#DIV/0!</v>
      </c>
      <c r="BZ146" s="73" t="e">
        <f t="shared" si="97"/>
        <v>#DIV/0!</v>
      </c>
      <c r="CA146" s="73" t="e">
        <f t="shared" si="97"/>
        <v>#DIV/0!</v>
      </c>
      <c r="CB146" s="140" t="e">
        <f t="shared" si="97"/>
        <v>#DIV/0!</v>
      </c>
      <c r="CC146" s="163">
        <f t="shared" si="98"/>
        <v>0</v>
      </c>
      <c r="CD146" s="75">
        <f t="shared" si="98"/>
        <v>0</v>
      </c>
      <c r="CE146" s="75">
        <f t="shared" si="98"/>
        <v>0</v>
      </c>
      <c r="CF146" s="133">
        <f t="shared" si="98"/>
        <v>0</v>
      </c>
      <c r="CG146" s="174"/>
      <c r="CH146" s="100"/>
      <c r="CI146" s="100"/>
      <c r="CJ146" s="183"/>
      <c r="CK146" s="74" t="e">
        <f t="shared" si="99"/>
        <v>#DIV/0!</v>
      </c>
      <c r="CL146" s="73" t="e">
        <f t="shared" si="99"/>
        <v>#DIV/0!</v>
      </c>
      <c r="CM146" s="73" t="e">
        <f t="shared" si="99"/>
        <v>#DIV/0!</v>
      </c>
      <c r="CN146" s="140" t="e">
        <f t="shared" si="99"/>
        <v>#DIV/0!</v>
      </c>
      <c r="CO146" s="146">
        <f>SUM(BI146:BL146)</f>
        <v>0</v>
      </c>
      <c r="CP146" s="127">
        <f>SUM(BM146:BP146)</f>
        <v>0</v>
      </c>
      <c r="CQ146" s="127">
        <f>SUM(BU146:BX146)</f>
        <v>0</v>
      </c>
      <c r="CR146" s="119" t="e">
        <f>+CQ146/CO146</f>
        <v>#DIV/0!</v>
      </c>
    </row>
    <row r="147" spans="1:96" ht="45" customHeight="1" thickBot="1">
      <c r="A147" s="35"/>
      <c r="B147" s="10" t="str">
        <f>PONDERACION!H107</f>
        <v>1. Ejecutar de manera conjunta los proyectos comunitarios y ciudadanos de educación ambiental definidos para el corto plazo en el plan departamental de educación ambiental, según competencias.</v>
      </c>
      <c r="C147" s="207" t="str">
        <f>PONDERACION!I107</f>
        <v>Número</v>
      </c>
      <c r="D147" s="207" t="str">
        <f>PONDERACION!J107</f>
        <v>Proyectos ejecutados</v>
      </c>
      <c r="E147" s="216">
        <f>PONDERACION!K107</f>
        <v>1</v>
      </c>
      <c r="F147" s="216">
        <f>PONDERACION!L107</f>
        <v>2</v>
      </c>
      <c r="G147" s="216">
        <f>PONDERACION!M107</f>
        <v>2</v>
      </c>
      <c r="H147" s="216">
        <f>PONDERACION!N107</f>
        <v>2</v>
      </c>
      <c r="I147" s="216">
        <f>PONDERACION!O107</f>
        <v>7</v>
      </c>
      <c r="J147" s="260">
        <f>PONDERACION!P107</f>
        <v>0.12</v>
      </c>
      <c r="K147" s="260">
        <f>PONDERACION!Q107</f>
        <v>0.12</v>
      </c>
      <c r="L147" s="260">
        <f>PONDERACION!R107</f>
        <v>0.12</v>
      </c>
      <c r="M147" s="260">
        <f>PONDERACION!S107</f>
        <v>0.12</v>
      </c>
      <c r="N147" s="474">
        <v>33600000</v>
      </c>
      <c r="O147" s="459">
        <v>60000000</v>
      </c>
      <c r="P147" s="459">
        <v>60000000</v>
      </c>
      <c r="Q147" s="459">
        <v>60000000</v>
      </c>
      <c r="R147" s="459">
        <f>SUM(N147:Q147)</f>
        <v>213600000</v>
      </c>
      <c r="S147" s="194"/>
      <c r="T147" s="3"/>
      <c r="U147" s="3"/>
      <c r="V147" s="3"/>
      <c r="W147" s="3"/>
      <c r="X147" s="3"/>
      <c r="Y147" s="3"/>
      <c r="Z147" s="3"/>
      <c r="AA147" s="3"/>
      <c r="AB147" s="3"/>
      <c r="AC147" s="3"/>
      <c r="AD147" s="34"/>
      <c r="AE147" s="5"/>
      <c r="AF147" s="5"/>
      <c r="AG147" s="5"/>
      <c r="AH147" s="5"/>
      <c r="AI147" s="5"/>
      <c r="AJ147" s="5"/>
      <c r="AK147" s="5"/>
      <c r="AL147" s="5"/>
      <c r="AM147" s="5"/>
      <c r="AN147" s="5"/>
      <c r="AO147" s="5"/>
      <c r="AP147" s="82"/>
      <c r="AQ147" s="36"/>
      <c r="AR147" s="3"/>
      <c r="AS147" s="3"/>
      <c r="AT147" s="3"/>
      <c r="AU147" s="3"/>
      <c r="AV147" s="3"/>
      <c r="AW147" s="3"/>
      <c r="AX147" s="34"/>
      <c r="AY147" s="36"/>
      <c r="AZ147" s="199"/>
      <c r="BA147" s="192"/>
      <c r="BB147" s="4"/>
      <c r="BC147" s="4"/>
      <c r="BD147" s="4"/>
      <c r="BE147" s="4"/>
      <c r="BF147" s="4"/>
      <c r="BG147" s="4"/>
      <c r="BH147" s="141"/>
      <c r="BI147" s="164"/>
      <c r="BJ147" s="6"/>
      <c r="BK147" s="6"/>
      <c r="BL147" s="134"/>
      <c r="BM147" s="164"/>
      <c r="BN147" s="6"/>
      <c r="BO147" s="6"/>
      <c r="BP147" s="134"/>
      <c r="BQ147" s="8"/>
      <c r="BR147" s="4"/>
      <c r="BS147" s="4"/>
      <c r="BT147" s="141"/>
      <c r="BU147" s="164"/>
      <c r="BV147" s="6"/>
      <c r="BW147" s="6"/>
      <c r="BX147" s="134"/>
      <c r="BY147" s="8"/>
      <c r="BZ147" s="4"/>
      <c r="CA147" s="4"/>
      <c r="CB147" s="141"/>
      <c r="CC147" s="164"/>
      <c r="CD147" s="6"/>
      <c r="CE147" s="6"/>
      <c r="CF147" s="134"/>
      <c r="CG147" s="37"/>
      <c r="CH147" s="5"/>
      <c r="CI147" s="5"/>
      <c r="CJ147" s="82"/>
      <c r="CK147" s="8"/>
      <c r="CL147" s="4"/>
      <c r="CM147" s="4"/>
      <c r="CN147" s="141"/>
      <c r="CO147" s="147"/>
      <c r="CP147" s="128"/>
      <c r="CQ147" s="128"/>
      <c r="CR147" s="120"/>
    </row>
    <row r="148" spans="1:96" ht="37.5" customHeight="1" thickBot="1">
      <c r="A148" s="35"/>
      <c r="B148" s="10" t="str">
        <f>PONDERACION!H108</f>
        <v>2. Apoyar en la elaboración de los planes municipales de educación ambiental.</v>
      </c>
      <c r="C148" s="207" t="str">
        <f>PONDERACION!I108</f>
        <v>Número</v>
      </c>
      <c r="D148" s="207" t="str">
        <f>PONDERACION!J108</f>
        <v>Municipios apoyados</v>
      </c>
      <c r="E148" s="216">
        <f>PONDERACION!K108</f>
        <v>1</v>
      </c>
      <c r="F148" s="216">
        <f>PONDERACION!L108</f>
        <v>12</v>
      </c>
      <c r="G148" s="216">
        <f>PONDERACION!M108</f>
        <v>12</v>
      </c>
      <c r="H148" s="216">
        <f>PONDERACION!N108</f>
        <v>12</v>
      </c>
      <c r="I148" s="216">
        <f>PONDERACION!O108</f>
        <v>37</v>
      </c>
      <c r="J148" s="260">
        <f>PONDERACION!P108</f>
        <v>0.12</v>
      </c>
      <c r="K148" s="260">
        <f>PONDERACION!Q108</f>
        <v>0.12</v>
      </c>
      <c r="L148" s="260">
        <f>PONDERACION!R108</f>
        <v>0.12</v>
      </c>
      <c r="M148" s="260">
        <f>PONDERACION!S108</f>
        <v>0.12</v>
      </c>
      <c r="N148" s="454">
        <v>33600000</v>
      </c>
      <c r="O148" s="455">
        <v>55000000</v>
      </c>
      <c r="P148" s="455">
        <v>60000000</v>
      </c>
      <c r="Q148" s="455">
        <v>60000000</v>
      </c>
      <c r="R148" s="459">
        <f t="shared" ref="R148:R154" si="101">SUM(N148:Q148)</f>
        <v>208600000</v>
      </c>
      <c r="S148" s="194"/>
      <c r="T148" s="3"/>
      <c r="U148" s="3"/>
      <c r="V148" s="3"/>
      <c r="W148" s="3"/>
      <c r="X148" s="3"/>
      <c r="Y148" s="3"/>
      <c r="Z148" s="3"/>
      <c r="AA148" s="3"/>
      <c r="AB148" s="3"/>
      <c r="AC148" s="3"/>
      <c r="AD148" s="34"/>
      <c r="AE148" s="5"/>
      <c r="AF148" s="5"/>
      <c r="AG148" s="5"/>
      <c r="AH148" s="5"/>
      <c r="AI148" s="5"/>
      <c r="AJ148" s="5"/>
      <c r="AK148" s="5"/>
      <c r="AL148" s="5"/>
      <c r="AM148" s="5"/>
      <c r="AN148" s="5"/>
      <c r="AO148" s="5"/>
      <c r="AP148" s="82"/>
      <c r="AQ148" s="36"/>
      <c r="AR148" s="3"/>
      <c r="AS148" s="3"/>
      <c r="AT148" s="3"/>
      <c r="AU148" s="3"/>
      <c r="AV148" s="3"/>
      <c r="AW148" s="3"/>
      <c r="AX148" s="34"/>
      <c r="AY148" s="36"/>
      <c r="AZ148" s="199"/>
      <c r="BA148" s="192"/>
      <c r="BB148" s="4"/>
      <c r="BC148" s="4"/>
      <c r="BD148" s="4"/>
      <c r="BE148" s="4"/>
      <c r="BF148" s="4"/>
      <c r="BG148" s="4"/>
      <c r="BH148" s="141"/>
      <c r="BI148" s="164"/>
      <c r="BJ148" s="6"/>
      <c r="BK148" s="6"/>
      <c r="BL148" s="134"/>
      <c r="BM148" s="164"/>
      <c r="BN148" s="6"/>
      <c r="BO148" s="6"/>
      <c r="BP148" s="134"/>
      <c r="BQ148" s="8"/>
      <c r="BR148" s="4"/>
      <c r="BS148" s="4"/>
      <c r="BT148" s="141"/>
      <c r="BU148" s="164"/>
      <c r="BV148" s="6"/>
      <c r="BW148" s="6"/>
      <c r="BX148" s="134"/>
      <c r="BY148" s="8"/>
      <c r="BZ148" s="4"/>
      <c r="CA148" s="4"/>
      <c r="CB148" s="141"/>
      <c r="CC148" s="164"/>
      <c r="CD148" s="6"/>
      <c r="CE148" s="6"/>
      <c r="CF148" s="134"/>
      <c r="CG148" s="37"/>
      <c r="CH148" s="5"/>
      <c r="CI148" s="5"/>
      <c r="CJ148" s="82"/>
      <c r="CK148" s="8"/>
      <c r="CL148" s="4"/>
      <c r="CM148" s="4"/>
      <c r="CN148" s="141"/>
      <c r="CO148" s="147"/>
      <c r="CP148" s="128"/>
      <c r="CQ148" s="128"/>
      <c r="CR148" s="120"/>
    </row>
    <row r="149" spans="1:96" ht="32.25" customHeight="1" thickBot="1">
      <c r="A149" s="35"/>
      <c r="B149" s="10" t="str">
        <f>PONDERACION!H109</f>
        <v>3. Ejecutar estrategias de educación ambiental informal.</v>
      </c>
      <c r="C149" s="207" t="str">
        <f>PONDERACION!I109</f>
        <v>Porcentaje</v>
      </c>
      <c r="D149" s="207" t="str">
        <f>PONDERACION!J109</f>
        <v>% de Estrategias ejecutadas</v>
      </c>
      <c r="E149" s="260">
        <f>PONDERACION!K109</f>
        <v>0.25</v>
      </c>
      <c r="F149" s="260">
        <f>PONDERACION!L109</f>
        <v>0.25</v>
      </c>
      <c r="G149" s="260">
        <f>PONDERACION!M109</f>
        <v>0.25</v>
      </c>
      <c r="H149" s="260">
        <f>PONDERACION!N109</f>
        <v>0.25</v>
      </c>
      <c r="I149" s="260">
        <f>PONDERACION!O109</f>
        <v>1</v>
      </c>
      <c r="J149" s="260">
        <f>PONDERACION!P109</f>
        <v>0.12</v>
      </c>
      <c r="K149" s="260">
        <f>PONDERACION!Q109</f>
        <v>0.12</v>
      </c>
      <c r="L149" s="260">
        <f>PONDERACION!R109</f>
        <v>0.12</v>
      </c>
      <c r="M149" s="260">
        <f>PONDERACION!S109</f>
        <v>0.12</v>
      </c>
      <c r="N149" s="454">
        <v>250000000</v>
      </c>
      <c r="O149" s="457">
        <v>51240930.68</v>
      </c>
      <c r="P149" s="457">
        <v>37905635.030000001</v>
      </c>
      <c r="Q149" s="457">
        <v>37364843.810000002</v>
      </c>
      <c r="R149" s="459">
        <f t="shared" si="101"/>
        <v>376511409.52000004</v>
      </c>
      <c r="S149" s="194"/>
      <c r="T149" s="3"/>
      <c r="U149" s="3"/>
      <c r="V149" s="3"/>
      <c r="W149" s="3"/>
      <c r="X149" s="3"/>
      <c r="Y149" s="3"/>
      <c r="Z149" s="3"/>
      <c r="AA149" s="3"/>
      <c r="AB149" s="3"/>
      <c r="AC149" s="3"/>
      <c r="AD149" s="34"/>
      <c r="AE149" s="5"/>
      <c r="AF149" s="5"/>
      <c r="AG149" s="5"/>
      <c r="AH149" s="5"/>
      <c r="AI149" s="5"/>
      <c r="AJ149" s="5"/>
      <c r="AK149" s="5"/>
      <c r="AL149" s="5"/>
      <c r="AM149" s="5"/>
      <c r="AN149" s="5"/>
      <c r="AO149" s="5"/>
      <c r="AP149" s="82"/>
      <c r="AQ149" s="36"/>
      <c r="AR149" s="3"/>
      <c r="AS149" s="3"/>
      <c r="AT149" s="3"/>
      <c r="AU149" s="3"/>
      <c r="AV149" s="3"/>
      <c r="AW149" s="3"/>
      <c r="AX149" s="34"/>
      <c r="AY149" s="36"/>
      <c r="AZ149" s="199"/>
      <c r="BA149" s="192"/>
      <c r="BB149" s="4"/>
      <c r="BC149" s="4"/>
      <c r="BD149" s="4"/>
      <c r="BE149" s="4"/>
      <c r="BF149" s="4"/>
      <c r="BG149" s="4"/>
      <c r="BH149" s="141"/>
      <c r="BI149" s="164"/>
      <c r="BJ149" s="6"/>
      <c r="BK149" s="6"/>
      <c r="BL149" s="134"/>
      <c r="BM149" s="164"/>
      <c r="BN149" s="6"/>
      <c r="BO149" s="6"/>
      <c r="BP149" s="134"/>
      <c r="BQ149" s="8"/>
      <c r="BR149" s="4"/>
      <c r="BS149" s="4"/>
      <c r="BT149" s="141"/>
      <c r="BU149" s="164"/>
      <c r="BV149" s="6"/>
      <c r="BW149" s="6"/>
      <c r="BX149" s="134"/>
      <c r="BY149" s="8"/>
      <c r="BZ149" s="4"/>
      <c r="CA149" s="4"/>
      <c r="CB149" s="141"/>
      <c r="CC149" s="164"/>
      <c r="CD149" s="6"/>
      <c r="CE149" s="6"/>
      <c r="CF149" s="134"/>
      <c r="CG149" s="37"/>
      <c r="CH149" s="5"/>
      <c r="CI149" s="5"/>
      <c r="CJ149" s="82"/>
      <c r="CK149" s="8"/>
      <c r="CL149" s="4"/>
      <c r="CM149" s="4"/>
      <c r="CN149" s="141"/>
      <c r="CO149" s="147"/>
      <c r="CP149" s="128"/>
      <c r="CQ149" s="128"/>
      <c r="CR149" s="120"/>
    </row>
    <row r="150" spans="1:96" ht="32.25" customHeight="1" thickBot="1">
      <c r="A150" s="35"/>
      <c r="B150" s="10" t="str">
        <f>PONDERACION!H110</f>
        <v>4. Ejecutar estrategias de educación ambiental para el trabajo y el desarrollo humano.</v>
      </c>
      <c r="C150" s="207" t="str">
        <f>PONDERACION!I110</f>
        <v>Número</v>
      </c>
      <c r="D150" s="207" t="str">
        <f>PONDERACION!J110</f>
        <v>Número de estrategias ejecutadas</v>
      </c>
      <c r="E150" s="260">
        <f>PONDERACION!K110</f>
        <v>0.25</v>
      </c>
      <c r="F150" s="260">
        <f>PONDERACION!L110</f>
        <v>0.25</v>
      </c>
      <c r="G150" s="260">
        <f>PONDERACION!M110</f>
        <v>0.25</v>
      </c>
      <c r="H150" s="260">
        <f>PONDERACION!N110</f>
        <v>0.25</v>
      </c>
      <c r="I150" s="260">
        <f>PONDERACION!O110</f>
        <v>1</v>
      </c>
      <c r="J150" s="260">
        <f>PONDERACION!P110</f>
        <v>0.12</v>
      </c>
      <c r="K150" s="260">
        <f>PONDERACION!Q110</f>
        <v>0.12</v>
      </c>
      <c r="L150" s="260">
        <f>PONDERACION!R110</f>
        <v>0.12</v>
      </c>
      <c r="M150" s="260">
        <f>PONDERACION!S110</f>
        <v>0.12</v>
      </c>
      <c r="N150" s="454">
        <v>30000000</v>
      </c>
      <c r="O150" s="455">
        <v>167856000</v>
      </c>
      <c r="P150" s="455">
        <v>100000000</v>
      </c>
      <c r="Q150" s="455">
        <v>123800000</v>
      </c>
      <c r="R150" s="459">
        <f t="shared" si="101"/>
        <v>421656000</v>
      </c>
      <c r="S150" s="194"/>
      <c r="T150" s="3"/>
      <c r="U150" s="3"/>
      <c r="V150" s="3"/>
      <c r="W150" s="3"/>
      <c r="X150" s="3"/>
      <c r="Y150" s="3"/>
      <c r="Z150" s="3"/>
      <c r="AA150" s="3"/>
      <c r="AB150" s="3"/>
      <c r="AC150" s="3"/>
      <c r="AD150" s="34"/>
      <c r="AE150" s="5"/>
      <c r="AF150" s="5"/>
      <c r="AG150" s="5"/>
      <c r="AH150" s="5"/>
      <c r="AI150" s="5"/>
      <c r="AJ150" s="5"/>
      <c r="AK150" s="5"/>
      <c r="AL150" s="5"/>
      <c r="AM150" s="5"/>
      <c r="AN150" s="5"/>
      <c r="AO150" s="5"/>
      <c r="AP150" s="82"/>
      <c r="AQ150" s="36"/>
      <c r="AR150" s="3"/>
      <c r="AS150" s="3"/>
      <c r="AT150" s="3"/>
      <c r="AU150" s="3"/>
      <c r="AV150" s="3"/>
      <c r="AW150" s="3"/>
      <c r="AX150" s="34"/>
      <c r="AY150" s="36"/>
      <c r="AZ150" s="199"/>
      <c r="BA150" s="192"/>
      <c r="BB150" s="4"/>
      <c r="BC150" s="4"/>
      <c r="BD150" s="4"/>
      <c r="BE150" s="4"/>
      <c r="BF150" s="4"/>
      <c r="BG150" s="4"/>
      <c r="BH150" s="141"/>
      <c r="BI150" s="164"/>
      <c r="BJ150" s="6"/>
      <c r="BK150" s="6"/>
      <c r="BL150" s="134"/>
      <c r="BM150" s="164"/>
      <c r="BN150" s="6"/>
      <c r="BO150" s="6"/>
      <c r="BP150" s="134"/>
      <c r="BQ150" s="8"/>
      <c r="BR150" s="4"/>
      <c r="BS150" s="4"/>
      <c r="BT150" s="141"/>
      <c r="BU150" s="164"/>
      <c r="BV150" s="6"/>
      <c r="BW150" s="6"/>
      <c r="BX150" s="134"/>
      <c r="BY150" s="8"/>
      <c r="BZ150" s="4"/>
      <c r="CA150" s="4"/>
      <c r="CB150" s="141"/>
      <c r="CC150" s="164"/>
      <c r="CD150" s="6"/>
      <c r="CE150" s="6"/>
      <c r="CF150" s="134"/>
      <c r="CG150" s="37"/>
      <c r="CH150" s="5"/>
      <c r="CI150" s="5"/>
      <c r="CJ150" s="82"/>
      <c r="CK150" s="8"/>
      <c r="CL150" s="4"/>
      <c r="CM150" s="4"/>
      <c r="CN150" s="141"/>
      <c r="CO150" s="147"/>
      <c r="CP150" s="128"/>
      <c r="CQ150" s="128"/>
      <c r="CR150" s="120"/>
    </row>
    <row r="151" spans="1:96" ht="36" customHeight="1" thickBot="1">
      <c r="A151" s="35"/>
      <c r="B151" s="10" t="str">
        <f>PONDERACION!H111</f>
        <v>5. Realizar acciones coordinadas y concertadas de educación ambiental con los pueblos y organizaciones indígenas asentadas en el departamento del Quindío, definidas en el programa anual.</v>
      </c>
      <c r="C151" s="207" t="str">
        <f>PONDERACION!I111</f>
        <v>Porcentaje</v>
      </c>
      <c r="D151" s="207" t="str">
        <f>PONDERACION!J111</f>
        <v>% de ejecución programa Anual</v>
      </c>
      <c r="E151" s="260">
        <f>PONDERACION!K111</f>
        <v>0.25</v>
      </c>
      <c r="F151" s="260">
        <f>PONDERACION!L111</f>
        <v>0.25</v>
      </c>
      <c r="G151" s="260">
        <f>PONDERACION!M111</f>
        <v>0.25</v>
      </c>
      <c r="H151" s="260">
        <f>PONDERACION!N111</f>
        <v>0.25</v>
      </c>
      <c r="I151" s="260">
        <f>PONDERACION!O111</f>
        <v>1</v>
      </c>
      <c r="J151" s="260">
        <f>PONDERACION!P111</f>
        <v>0.13</v>
      </c>
      <c r="K151" s="260">
        <f>PONDERACION!Q111</f>
        <v>0.13</v>
      </c>
      <c r="L151" s="260">
        <f>PONDERACION!R111</f>
        <v>0.13</v>
      </c>
      <c r="M151" s="260">
        <f>PONDERACION!S111</f>
        <v>0.13</v>
      </c>
      <c r="N151" s="454">
        <v>91800000</v>
      </c>
      <c r="O151" s="455">
        <v>30000000</v>
      </c>
      <c r="P151" s="455">
        <v>30000000</v>
      </c>
      <c r="Q151" s="455">
        <v>30000000</v>
      </c>
      <c r="R151" s="459">
        <f t="shared" si="101"/>
        <v>181800000</v>
      </c>
      <c r="S151" s="194"/>
      <c r="T151" s="3"/>
      <c r="U151" s="3"/>
      <c r="V151" s="3"/>
      <c r="W151" s="3"/>
      <c r="X151" s="3"/>
      <c r="Y151" s="3"/>
      <c r="Z151" s="3"/>
      <c r="AA151" s="3"/>
      <c r="AB151" s="3"/>
      <c r="AC151" s="3"/>
      <c r="AD151" s="34"/>
      <c r="AE151" s="5"/>
      <c r="AF151" s="5"/>
      <c r="AG151" s="5"/>
      <c r="AH151" s="5"/>
      <c r="AI151" s="5"/>
      <c r="AJ151" s="5"/>
      <c r="AK151" s="5"/>
      <c r="AL151" s="5"/>
      <c r="AM151" s="5"/>
      <c r="AN151" s="5"/>
      <c r="AO151" s="5"/>
      <c r="AP151" s="82"/>
      <c r="AQ151" s="36"/>
      <c r="AR151" s="3"/>
      <c r="AS151" s="3"/>
      <c r="AT151" s="3"/>
      <c r="AU151" s="3"/>
      <c r="AV151" s="3"/>
      <c r="AW151" s="3"/>
      <c r="AX151" s="34"/>
      <c r="AY151" s="36"/>
      <c r="AZ151" s="199"/>
      <c r="BA151" s="192"/>
      <c r="BB151" s="4"/>
      <c r="BC151" s="4"/>
      <c r="BD151" s="4"/>
      <c r="BE151" s="4"/>
      <c r="BF151" s="4"/>
      <c r="BG151" s="4"/>
      <c r="BH151" s="141"/>
      <c r="BI151" s="164"/>
      <c r="BJ151" s="6"/>
      <c r="BK151" s="6"/>
      <c r="BL151" s="134"/>
      <c r="BM151" s="164"/>
      <c r="BN151" s="6"/>
      <c r="BO151" s="6"/>
      <c r="BP151" s="134"/>
      <c r="BQ151" s="8"/>
      <c r="BR151" s="4"/>
      <c r="BS151" s="4"/>
      <c r="BT151" s="141"/>
      <c r="BU151" s="164"/>
      <c r="BV151" s="6"/>
      <c r="BW151" s="6"/>
      <c r="BX151" s="134"/>
      <c r="BY151" s="8"/>
      <c r="BZ151" s="4"/>
      <c r="CA151" s="4"/>
      <c r="CB151" s="141"/>
      <c r="CC151" s="164"/>
      <c r="CD151" s="6"/>
      <c r="CE151" s="6"/>
      <c r="CF151" s="134"/>
      <c r="CG151" s="37"/>
      <c r="CH151" s="5"/>
      <c r="CI151" s="5"/>
      <c r="CJ151" s="82"/>
      <c r="CK151" s="8"/>
      <c r="CL151" s="4"/>
      <c r="CM151" s="4"/>
      <c r="CN151" s="141"/>
      <c r="CO151" s="147"/>
      <c r="CP151" s="128"/>
      <c r="CQ151" s="128"/>
      <c r="CR151" s="120"/>
    </row>
    <row r="152" spans="1:96" ht="34.5" customHeight="1" thickBot="1">
      <c r="A152" s="35"/>
      <c r="B152" s="10" t="str">
        <f>PONDERACION!H112</f>
        <v>6. Realizar acciones coordinadas y concertadas de educación ambiental con comunidades negras, afrocolombianas, raizales y palenqueras del Quindío, definidas en el programa anual.</v>
      </c>
      <c r="C152" s="207" t="str">
        <f>PONDERACION!I112</f>
        <v>Porcentaje</v>
      </c>
      <c r="D152" s="207" t="str">
        <f>PONDERACION!J112</f>
        <v>% de ejecución programa Anual</v>
      </c>
      <c r="E152" s="260">
        <f>PONDERACION!K112</f>
        <v>0.25</v>
      </c>
      <c r="F152" s="260">
        <f>PONDERACION!L112</f>
        <v>0.25</v>
      </c>
      <c r="G152" s="260">
        <f>PONDERACION!M112</f>
        <v>0.25</v>
      </c>
      <c r="H152" s="260">
        <f>PONDERACION!N112</f>
        <v>0.25</v>
      </c>
      <c r="I152" s="260">
        <f>PONDERACION!O112</f>
        <v>1</v>
      </c>
      <c r="J152" s="260">
        <f>PONDERACION!P112</f>
        <v>0.13</v>
      </c>
      <c r="K152" s="260">
        <f>PONDERACION!Q112</f>
        <v>0.13</v>
      </c>
      <c r="L152" s="260">
        <f>PONDERACION!R112</f>
        <v>0.13</v>
      </c>
      <c r="M152" s="260">
        <f>PONDERACION!S112</f>
        <v>0.13</v>
      </c>
      <c r="N152" s="454">
        <v>46800000</v>
      </c>
      <c r="O152" s="455">
        <v>30000000</v>
      </c>
      <c r="P152" s="455">
        <v>30000000</v>
      </c>
      <c r="Q152" s="455">
        <v>30000000</v>
      </c>
      <c r="R152" s="459">
        <f t="shared" si="101"/>
        <v>136800000</v>
      </c>
      <c r="S152" s="194"/>
      <c r="T152" s="3"/>
      <c r="U152" s="3"/>
      <c r="V152" s="3"/>
      <c r="W152" s="3"/>
      <c r="X152" s="3"/>
      <c r="Y152" s="3"/>
      <c r="Z152" s="3"/>
      <c r="AA152" s="3"/>
      <c r="AB152" s="3"/>
      <c r="AC152" s="3"/>
      <c r="AD152" s="34"/>
      <c r="AE152" s="5"/>
      <c r="AF152" s="5"/>
      <c r="AG152" s="5"/>
      <c r="AH152" s="5"/>
      <c r="AI152" s="5"/>
      <c r="AJ152" s="5"/>
      <c r="AK152" s="5"/>
      <c r="AL152" s="5"/>
      <c r="AM152" s="5"/>
      <c r="AN152" s="5"/>
      <c r="AO152" s="5"/>
      <c r="AP152" s="82"/>
      <c r="AQ152" s="36"/>
      <c r="AR152" s="3"/>
      <c r="AS152" s="3"/>
      <c r="AT152" s="3"/>
      <c r="AU152" s="3"/>
      <c r="AV152" s="3"/>
      <c r="AW152" s="3"/>
      <c r="AX152" s="34"/>
      <c r="AY152" s="36"/>
      <c r="AZ152" s="199"/>
      <c r="BA152" s="192"/>
      <c r="BB152" s="4"/>
      <c r="BC152" s="4"/>
      <c r="BD152" s="4"/>
      <c r="BE152" s="4"/>
      <c r="BF152" s="4"/>
      <c r="BG152" s="4"/>
      <c r="BH152" s="141"/>
      <c r="BI152" s="164"/>
      <c r="BJ152" s="6"/>
      <c r="BK152" s="6"/>
      <c r="BL152" s="134"/>
      <c r="BM152" s="164"/>
      <c r="BN152" s="6"/>
      <c r="BO152" s="6"/>
      <c r="BP152" s="134"/>
      <c r="BQ152" s="8"/>
      <c r="BR152" s="4"/>
      <c r="BS152" s="4"/>
      <c r="BT152" s="141"/>
      <c r="BU152" s="164"/>
      <c r="BV152" s="6"/>
      <c r="BW152" s="6"/>
      <c r="BX152" s="134"/>
      <c r="BY152" s="8"/>
      <c r="BZ152" s="4"/>
      <c r="CA152" s="4"/>
      <c r="CB152" s="141"/>
      <c r="CC152" s="164"/>
      <c r="CD152" s="6"/>
      <c r="CE152" s="6"/>
      <c r="CF152" s="134"/>
      <c r="CG152" s="37"/>
      <c r="CH152" s="5"/>
      <c r="CI152" s="5"/>
      <c r="CJ152" s="82"/>
      <c r="CK152" s="8"/>
      <c r="CL152" s="4"/>
      <c r="CM152" s="4"/>
      <c r="CN152" s="141"/>
      <c r="CO152" s="147"/>
      <c r="CP152" s="128"/>
      <c r="CQ152" s="128"/>
      <c r="CR152" s="120"/>
    </row>
    <row r="153" spans="1:96" ht="51.75" customHeight="1" thickBot="1">
      <c r="A153" s="35"/>
      <c r="B153" s="10" t="str">
        <f>PONDERACION!H113</f>
        <v>7. Ejecutar acciones de acompañamiento, asesoría y apoyo a los Proyectos Ambientales Escolares (PRAE) y la REDEPRAE del Quindío como estrategia de la Política Nacional de Educación Ambiental, definidas en el plan operativo anual.</v>
      </c>
      <c r="C153" s="207" t="str">
        <f>PONDERACION!I113</f>
        <v>Porcentaje</v>
      </c>
      <c r="D153" s="207" t="str">
        <f>PONDERACION!J113</f>
        <v>% de ejecución plan operativo Anual</v>
      </c>
      <c r="E153" s="260">
        <f>PONDERACION!K113</f>
        <v>0.25</v>
      </c>
      <c r="F153" s="260">
        <f>PONDERACION!L113</f>
        <v>0.25</v>
      </c>
      <c r="G153" s="260">
        <f>PONDERACION!M113</f>
        <v>0.25</v>
      </c>
      <c r="H153" s="260">
        <f>PONDERACION!N113</f>
        <v>0.25</v>
      </c>
      <c r="I153" s="260">
        <f>PONDERACION!O113</f>
        <v>1</v>
      </c>
      <c r="J153" s="260">
        <f>PONDERACION!P113</f>
        <v>0.13</v>
      </c>
      <c r="K153" s="260">
        <f>PONDERACION!Q113</f>
        <v>0.13</v>
      </c>
      <c r="L153" s="260">
        <f>PONDERACION!R113</f>
        <v>0.13</v>
      </c>
      <c r="M153" s="260">
        <f>PONDERACION!S113</f>
        <v>0.13</v>
      </c>
      <c r="N153" s="454">
        <v>30000000</v>
      </c>
      <c r="O153" s="455">
        <v>90000000</v>
      </c>
      <c r="P153" s="455">
        <v>70000000</v>
      </c>
      <c r="Q153" s="455">
        <v>70000000</v>
      </c>
      <c r="R153" s="459">
        <f t="shared" si="101"/>
        <v>260000000</v>
      </c>
      <c r="S153" s="194"/>
      <c r="T153" s="3"/>
      <c r="U153" s="3"/>
      <c r="V153" s="3"/>
      <c r="W153" s="3"/>
      <c r="X153" s="3"/>
      <c r="Y153" s="3"/>
      <c r="Z153" s="3"/>
      <c r="AA153" s="3"/>
      <c r="AB153" s="3"/>
      <c r="AC153" s="3"/>
      <c r="AD153" s="34"/>
      <c r="AE153" s="5"/>
      <c r="AF153" s="5"/>
      <c r="AG153" s="5"/>
      <c r="AH153" s="5"/>
      <c r="AI153" s="5"/>
      <c r="AJ153" s="5"/>
      <c r="AK153" s="5"/>
      <c r="AL153" s="5"/>
      <c r="AM153" s="5"/>
      <c r="AN153" s="5"/>
      <c r="AO153" s="5"/>
      <c r="AP153" s="82"/>
      <c r="AQ153" s="36"/>
      <c r="AR153" s="3"/>
      <c r="AS153" s="3"/>
      <c r="AT153" s="3"/>
      <c r="AU153" s="3"/>
      <c r="AV153" s="3"/>
      <c r="AW153" s="3"/>
      <c r="AX153" s="34"/>
      <c r="AY153" s="36"/>
      <c r="AZ153" s="199"/>
      <c r="BA153" s="192"/>
      <c r="BB153" s="4"/>
      <c r="BC153" s="4"/>
      <c r="BD153" s="4"/>
      <c r="BE153" s="4"/>
      <c r="BF153" s="4"/>
      <c r="BG153" s="4"/>
      <c r="BH153" s="141"/>
      <c r="BI153" s="164"/>
      <c r="BJ153" s="6"/>
      <c r="BK153" s="6"/>
      <c r="BL153" s="134"/>
      <c r="BM153" s="164"/>
      <c r="BN153" s="6"/>
      <c r="BO153" s="6"/>
      <c r="BP153" s="134"/>
      <c r="BQ153" s="8"/>
      <c r="BR153" s="4"/>
      <c r="BS153" s="4"/>
      <c r="BT153" s="141"/>
      <c r="BU153" s="164"/>
      <c r="BV153" s="6"/>
      <c r="BW153" s="6"/>
      <c r="BX153" s="134"/>
      <c r="BY153" s="8"/>
      <c r="BZ153" s="4"/>
      <c r="CA153" s="4"/>
      <c r="CB153" s="141"/>
      <c r="CC153" s="164"/>
      <c r="CD153" s="6"/>
      <c r="CE153" s="6"/>
      <c r="CF153" s="134"/>
      <c r="CG153" s="37"/>
      <c r="CH153" s="5"/>
      <c r="CI153" s="5"/>
      <c r="CJ153" s="82"/>
      <c r="CK153" s="8"/>
      <c r="CL153" s="4"/>
      <c r="CM153" s="4"/>
      <c r="CN153" s="141"/>
      <c r="CO153" s="147"/>
      <c r="CP153" s="128"/>
      <c r="CQ153" s="128"/>
      <c r="CR153" s="120"/>
    </row>
    <row r="154" spans="1:96" ht="44.25" customHeight="1" thickBot="1">
      <c r="A154" s="35"/>
      <c r="B154" s="10" t="str">
        <f>PONDERACION!H114</f>
        <v>8. Apoyar el funcionamiento de las diferentes instancias relacionadas con la educación ambiental (CIDEA, CIDEAR, COMEDA, etc.) así como los instrumentos (PRAE, PROCEDAS, etc.), de acuerdo con en el plan operativo anual.</v>
      </c>
      <c r="C154" s="207" t="str">
        <f>PONDERACION!I114</f>
        <v>Porcentaje</v>
      </c>
      <c r="D154" s="207" t="str">
        <f>PONDERACION!J114</f>
        <v>% de ejecución plan operativo Anual</v>
      </c>
      <c r="E154" s="260">
        <f>PONDERACION!K114</f>
        <v>0.25</v>
      </c>
      <c r="F154" s="260">
        <f>PONDERACION!L114</f>
        <v>0.25</v>
      </c>
      <c r="G154" s="260">
        <f>PONDERACION!M114</f>
        <v>0.25</v>
      </c>
      <c r="H154" s="260">
        <f>PONDERACION!N114</f>
        <v>0.25</v>
      </c>
      <c r="I154" s="260">
        <f>PONDERACION!O114</f>
        <v>1</v>
      </c>
      <c r="J154" s="260">
        <f>PONDERACION!P114</f>
        <v>0.13</v>
      </c>
      <c r="K154" s="260">
        <f>PONDERACION!Q114</f>
        <v>0.13</v>
      </c>
      <c r="L154" s="260">
        <f>PONDERACION!R114</f>
        <v>0.13</v>
      </c>
      <c r="M154" s="260">
        <f>PONDERACION!S114</f>
        <v>0.13</v>
      </c>
      <c r="N154" s="454">
        <v>30000000</v>
      </c>
      <c r="O154" s="455">
        <v>77671894</v>
      </c>
      <c r="P154" s="455">
        <v>70000000</v>
      </c>
      <c r="Q154" s="455">
        <v>70000000</v>
      </c>
      <c r="R154" s="459">
        <f t="shared" si="101"/>
        <v>247671894</v>
      </c>
      <c r="S154" s="194"/>
      <c r="T154" s="3"/>
      <c r="U154" s="3"/>
      <c r="V154" s="3"/>
      <c r="W154" s="3"/>
      <c r="X154" s="3"/>
      <c r="Y154" s="3"/>
      <c r="Z154" s="3"/>
      <c r="AA154" s="3"/>
      <c r="AB154" s="3"/>
      <c r="AC154" s="3"/>
      <c r="AD154" s="34"/>
      <c r="AE154" s="5"/>
      <c r="AF154" s="5"/>
      <c r="AG154" s="5"/>
      <c r="AH154" s="5"/>
      <c r="AI154" s="5"/>
      <c r="AJ154" s="5"/>
      <c r="AK154" s="5"/>
      <c r="AL154" s="5"/>
      <c r="AM154" s="5"/>
      <c r="AN154" s="5"/>
      <c r="AO154" s="5"/>
      <c r="AP154" s="82"/>
      <c r="AQ154" s="36"/>
      <c r="AR154" s="3"/>
      <c r="AS154" s="3"/>
      <c r="AT154" s="3"/>
      <c r="AU154" s="3"/>
      <c r="AV154" s="3"/>
      <c r="AW154" s="3"/>
      <c r="AX154" s="34"/>
      <c r="AY154" s="36"/>
      <c r="AZ154" s="199"/>
      <c r="BA154" s="192"/>
      <c r="BB154" s="4"/>
      <c r="BC154" s="4"/>
      <c r="BD154" s="4"/>
      <c r="BE154" s="4"/>
      <c r="BF154" s="4"/>
      <c r="BG154" s="4"/>
      <c r="BH154" s="141"/>
      <c r="BI154" s="164"/>
      <c r="BJ154" s="6"/>
      <c r="BK154" s="6"/>
      <c r="BL154" s="134"/>
      <c r="BM154" s="164"/>
      <c r="BN154" s="6"/>
      <c r="BO154" s="6"/>
      <c r="BP154" s="134"/>
      <c r="BQ154" s="8"/>
      <c r="BR154" s="4"/>
      <c r="BS154" s="4"/>
      <c r="BT154" s="141"/>
      <c r="BU154" s="164"/>
      <c r="BV154" s="6"/>
      <c r="BW154" s="6"/>
      <c r="BX154" s="134"/>
      <c r="BY154" s="8"/>
      <c r="BZ154" s="4"/>
      <c r="CA154" s="4"/>
      <c r="CB154" s="141"/>
      <c r="CC154" s="164"/>
      <c r="CD154" s="6"/>
      <c r="CE154" s="6"/>
      <c r="CF154" s="134"/>
      <c r="CG154" s="37"/>
      <c r="CH154" s="5"/>
      <c r="CI154" s="5"/>
      <c r="CJ154" s="82"/>
      <c r="CK154" s="8"/>
      <c r="CL154" s="4"/>
      <c r="CM154" s="4"/>
      <c r="CN154" s="141"/>
      <c r="CO154" s="147"/>
      <c r="CP154" s="128"/>
      <c r="CQ154" s="128"/>
      <c r="CR154" s="120"/>
    </row>
    <row r="155" spans="1:96" ht="40.5" customHeight="1" thickBot="1">
      <c r="A155" s="58"/>
      <c r="B155" s="228" t="str">
        <f>PONDERACION!E115</f>
        <v xml:space="preserve">Proyecto 18. Implementación de la promoción y apoyo a espacios de participación para la gobernanza ambiental en el departamento del Quindío.  </v>
      </c>
      <c r="C155" s="233"/>
      <c r="D155" s="60"/>
      <c r="E155" s="60"/>
      <c r="F155" s="60"/>
      <c r="G155" s="60"/>
      <c r="H155" s="60"/>
      <c r="I155" s="61"/>
      <c r="J155" s="251">
        <f>PROGR_PROYEC_PONDE!F23</f>
        <v>0.5</v>
      </c>
      <c r="K155" s="251">
        <f>J155</f>
        <v>0.5</v>
      </c>
      <c r="L155" s="251">
        <f>J155</f>
        <v>0.5</v>
      </c>
      <c r="M155" s="251">
        <f>J155</f>
        <v>0.5</v>
      </c>
      <c r="N155" s="469">
        <f>N157+N158+N159+N160</f>
        <v>211400000</v>
      </c>
      <c r="O155" s="469">
        <f t="shared" ref="O155:R155" si="102">O157+O158+O159+O160</f>
        <v>197600000</v>
      </c>
      <c r="P155" s="469">
        <f t="shared" si="102"/>
        <v>233800000</v>
      </c>
      <c r="Q155" s="469">
        <f t="shared" si="102"/>
        <v>221400000</v>
      </c>
      <c r="R155" s="469">
        <f t="shared" si="102"/>
        <v>864200000</v>
      </c>
      <c r="S155" s="59"/>
      <c r="T155" s="60"/>
      <c r="U155" s="60">
        <f>SUM(S155:T155)</f>
        <v>0</v>
      </c>
      <c r="V155" s="60"/>
      <c r="W155" s="60"/>
      <c r="X155" s="60">
        <f>SUM(V155:W155)</f>
        <v>0</v>
      </c>
      <c r="Y155" s="60"/>
      <c r="Z155" s="60"/>
      <c r="AA155" s="60">
        <f>SUM(Y155:Z155)</f>
        <v>0</v>
      </c>
      <c r="AB155" s="60"/>
      <c r="AC155" s="60"/>
      <c r="AD155" s="114">
        <f>SUM(AB155:AC155)</f>
        <v>0</v>
      </c>
      <c r="AE155" s="62">
        <f>+(AE156*J156)</f>
        <v>0</v>
      </c>
      <c r="AF155" s="62">
        <f>+(AF156*K156)</f>
        <v>0</v>
      </c>
      <c r="AG155" s="63">
        <f>SUM(AE155:AF155)</f>
        <v>0</v>
      </c>
      <c r="AH155" s="62">
        <f>+(AH156*K156)</f>
        <v>0</v>
      </c>
      <c r="AI155" s="62">
        <f>+(AI156*K156)</f>
        <v>0</v>
      </c>
      <c r="AJ155" s="63">
        <f>SUM(AH155:AI155)</f>
        <v>0</v>
      </c>
      <c r="AK155" s="62">
        <f>+(AK156*L156)</f>
        <v>0</v>
      </c>
      <c r="AL155" s="62">
        <f>+(AL156*M156)</f>
        <v>0</v>
      </c>
      <c r="AM155" s="63">
        <f>SUM(AK155:AL155)</f>
        <v>0</v>
      </c>
      <c r="AN155" s="62">
        <f>+(AN156*M156)</f>
        <v>0</v>
      </c>
      <c r="AO155" s="62">
        <f>+(AO156*S156)</f>
        <v>0</v>
      </c>
      <c r="AP155" s="80">
        <f>SUM(AN155:AO155)</f>
        <v>0</v>
      </c>
      <c r="AQ155" s="59"/>
      <c r="AR155" s="60"/>
      <c r="AS155" s="60"/>
      <c r="AT155" s="60"/>
      <c r="AU155" s="60"/>
      <c r="AV155" s="60"/>
      <c r="AW155" s="60"/>
      <c r="AX155" s="114"/>
      <c r="AY155" s="59">
        <f>+U155+X155+AA155+AD155</f>
        <v>0</v>
      </c>
      <c r="AZ155" s="197" t="e">
        <f>+AY155/I155</f>
        <v>#DIV/0!</v>
      </c>
      <c r="BA155" s="190"/>
      <c r="BB155" s="64"/>
      <c r="BC155" s="64"/>
      <c r="BD155" s="64"/>
      <c r="BE155" s="64"/>
      <c r="BF155" s="64"/>
      <c r="BG155" s="64"/>
      <c r="BH155" s="139"/>
      <c r="BI155" s="162"/>
      <c r="BJ155" s="66"/>
      <c r="BK155" s="66"/>
      <c r="BL155" s="132"/>
      <c r="BM155" s="162"/>
      <c r="BN155" s="66"/>
      <c r="BO155" s="66"/>
      <c r="BP155" s="132"/>
      <c r="BQ155" s="65" t="e">
        <f t="shared" ref="BQ155:BT156" si="103">+BM155/BI155</f>
        <v>#DIV/0!</v>
      </c>
      <c r="BR155" s="64" t="e">
        <f t="shared" si="103"/>
        <v>#DIV/0!</v>
      </c>
      <c r="BS155" s="64" t="e">
        <f t="shared" si="103"/>
        <v>#DIV/0!</v>
      </c>
      <c r="BT155" s="139" t="e">
        <f t="shared" si="103"/>
        <v>#DIV/0!</v>
      </c>
      <c r="BU155" s="162"/>
      <c r="BV155" s="66"/>
      <c r="BW155" s="66"/>
      <c r="BX155" s="132"/>
      <c r="BY155" s="65" t="e">
        <f t="shared" ref="BY155:CB156" si="104">+BU155/BI155</f>
        <v>#DIV/0!</v>
      </c>
      <c r="BZ155" s="64" t="e">
        <f t="shared" si="104"/>
        <v>#DIV/0!</v>
      </c>
      <c r="CA155" s="64" t="e">
        <f t="shared" si="104"/>
        <v>#DIV/0!</v>
      </c>
      <c r="CB155" s="139" t="e">
        <f t="shared" si="104"/>
        <v>#DIV/0!</v>
      </c>
      <c r="CC155" s="162">
        <f t="shared" ref="CC155:CF156" si="105">+BM155-BU155</f>
        <v>0</v>
      </c>
      <c r="CD155" s="66">
        <f t="shared" si="105"/>
        <v>0</v>
      </c>
      <c r="CE155" s="66">
        <f t="shared" si="105"/>
        <v>0</v>
      </c>
      <c r="CF155" s="132">
        <f t="shared" si="105"/>
        <v>0</v>
      </c>
      <c r="CG155" s="62"/>
      <c r="CH155" s="63"/>
      <c r="CI155" s="63"/>
      <c r="CJ155" s="80"/>
      <c r="CK155" s="65" t="e">
        <f t="shared" ref="CK155:CN156" si="106">+CG155/CC155</f>
        <v>#DIV/0!</v>
      </c>
      <c r="CL155" s="64" t="e">
        <f t="shared" si="106"/>
        <v>#DIV/0!</v>
      </c>
      <c r="CM155" s="64" t="e">
        <f t="shared" si="106"/>
        <v>#DIV/0!</v>
      </c>
      <c r="CN155" s="139" t="e">
        <f t="shared" si="106"/>
        <v>#DIV/0!</v>
      </c>
      <c r="CO155" s="145">
        <f>SUM(BI155:BL155)</f>
        <v>0</v>
      </c>
      <c r="CP155" s="126">
        <f>SUM(BM155:BP155)</f>
        <v>0</v>
      </c>
      <c r="CQ155" s="126">
        <f>SUM(BU155:BX155)</f>
        <v>0</v>
      </c>
      <c r="CR155" s="118" t="e">
        <f>+CQ155/CO155</f>
        <v>#DIV/0!</v>
      </c>
    </row>
    <row r="156" spans="1:96" ht="13.5" thickBot="1">
      <c r="A156" s="70"/>
      <c r="B156" s="229" t="s">
        <v>2583</v>
      </c>
      <c r="C156" s="229"/>
      <c r="D156" s="67"/>
      <c r="E156" s="68"/>
      <c r="F156" s="68"/>
      <c r="G156" s="68"/>
      <c r="H156" s="68"/>
      <c r="I156" s="69"/>
      <c r="J156" s="71"/>
      <c r="K156" s="72"/>
      <c r="L156" s="72"/>
      <c r="M156" s="81"/>
      <c r="N156" s="464"/>
      <c r="O156" s="464"/>
      <c r="P156" s="464"/>
      <c r="Q156" s="464"/>
      <c r="R156" s="464"/>
      <c r="S156" s="67"/>
      <c r="T156" s="68"/>
      <c r="U156" s="68">
        <f>SUM(S156:T156)</f>
        <v>0</v>
      </c>
      <c r="V156" s="68"/>
      <c r="W156" s="68"/>
      <c r="X156" s="68">
        <f>SUM(V156:W156)</f>
        <v>0</v>
      </c>
      <c r="Y156" s="68"/>
      <c r="Z156" s="68"/>
      <c r="AA156" s="68">
        <f>SUM(Y156:Z156)</f>
        <v>0</v>
      </c>
      <c r="AB156" s="68"/>
      <c r="AC156" s="68"/>
      <c r="AD156" s="115">
        <f>SUM(AB156:AC156)</f>
        <v>0</v>
      </c>
      <c r="AE156" s="174">
        <f>+(AE160*S160)+(AE157*S157)</f>
        <v>0</v>
      </c>
      <c r="AF156" s="174">
        <f>+(AF160*T160)+(AF157*T157)</f>
        <v>0</v>
      </c>
      <c r="AG156" s="100">
        <f>SUM(AE156:AF156)</f>
        <v>0</v>
      </c>
      <c r="AH156" s="174">
        <f>+(AH160*K160)+(AH157*K157)</f>
        <v>0</v>
      </c>
      <c r="AI156" s="174">
        <f>+(AI160*K160)+(AI157*K157)</f>
        <v>0</v>
      </c>
      <c r="AJ156" s="100">
        <f>SUM(AH156:AI156)</f>
        <v>0</v>
      </c>
      <c r="AK156" s="174">
        <f>+(AK160*$L$14)+(AK157*$L$11)</f>
        <v>0</v>
      </c>
      <c r="AL156" s="174">
        <f>+(AL160*$L$14)+(AL157*$L$11)</f>
        <v>0</v>
      </c>
      <c r="AM156" s="100">
        <f>SUM(AK156:AL156)</f>
        <v>0</v>
      </c>
      <c r="AN156" s="174">
        <f>+(AN160*$M$14)+(AN157*$M$11)</f>
        <v>0</v>
      </c>
      <c r="AO156" s="174">
        <f>+(AO160*$M$14)+(AO157*$M$11)</f>
        <v>0</v>
      </c>
      <c r="AP156" s="183">
        <f>SUM(AN156:AO156)</f>
        <v>0</v>
      </c>
      <c r="AQ156" s="67"/>
      <c r="AR156" s="68"/>
      <c r="AS156" s="68"/>
      <c r="AT156" s="68"/>
      <c r="AU156" s="68"/>
      <c r="AV156" s="68"/>
      <c r="AW156" s="68"/>
      <c r="AX156" s="115"/>
      <c r="AY156" s="67">
        <f>+U156+X156+AA156+AD156</f>
        <v>0</v>
      </c>
      <c r="AZ156" s="198" t="e">
        <f>+AY156/I156</f>
        <v>#DIV/0!</v>
      </c>
      <c r="BA156" s="191"/>
      <c r="BB156" s="73"/>
      <c r="BC156" s="73"/>
      <c r="BD156" s="73"/>
      <c r="BE156" s="73"/>
      <c r="BF156" s="73"/>
      <c r="BG156" s="73"/>
      <c r="BH156" s="140"/>
      <c r="BI156" s="163"/>
      <c r="BJ156" s="75"/>
      <c r="BK156" s="75"/>
      <c r="BL156" s="133"/>
      <c r="BM156" s="163"/>
      <c r="BN156" s="75"/>
      <c r="BO156" s="75"/>
      <c r="BP156" s="133"/>
      <c r="BQ156" s="74" t="e">
        <f t="shared" si="103"/>
        <v>#DIV/0!</v>
      </c>
      <c r="BR156" s="73" t="e">
        <f t="shared" si="103"/>
        <v>#DIV/0!</v>
      </c>
      <c r="BS156" s="73" t="e">
        <f t="shared" si="103"/>
        <v>#DIV/0!</v>
      </c>
      <c r="BT156" s="140" t="e">
        <f t="shared" si="103"/>
        <v>#DIV/0!</v>
      </c>
      <c r="BU156" s="163"/>
      <c r="BV156" s="75"/>
      <c r="BW156" s="75"/>
      <c r="BX156" s="133"/>
      <c r="BY156" s="74" t="e">
        <f t="shared" si="104"/>
        <v>#DIV/0!</v>
      </c>
      <c r="BZ156" s="73" t="e">
        <f t="shared" si="104"/>
        <v>#DIV/0!</v>
      </c>
      <c r="CA156" s="73" t="e">
        <f t="shared" si="104"/>
        <v>#DIV/0!</v>
      </c>
      <c r="CB156" s="140" t="e">
        <f t="shared" si="104"/>
        <v>#DIV/0!</v>
      </c>
      <c r="CC156" s="163">
        <f t="shared" si="105"/>
        <v>0</v>
      </c>
      <c r="CD156" s="75">
        <f t="shared" si="105"/>
        <v>0</v>
      </c>
      <c r="CE156" s="75">
        <f t="shared" si="105"/>
        <v>0</v>
      </c>
      <c r="CF156" s="133">
        <f t="shared" si="105"/>
        <v>0</v>
      </c>
      <c r="CG156" s="174"/>
      <c r="CH156" s="100"/>
      <c r="CI156" s="100"/>
      <c r="CJ156" s="183"/>
      <c r="CK156" s="74" t="e">
        <f t="shared" si="106"/>
        <v>#DIV/0!</v>
      </c>
      <c r="CL156" s="73" t="e">
        <f t="shared" si="106"/>
        <v>#DIV/0!</v>
      </c>
      <c r="CM156" s="73" t="e">
        <f t="shared" si="106"/>
        <v>#DIV/0!</v>
      </c>
      <c r="CN156" s="140" t="e">
        <f t="shared" si="106"/>
        <v>#DIV/0!</v>
      </c>
      <c r="CO156" s="146">
        <f>SUM(BI156:BL156)</f>
        <v>0</v>
      </c>
      <c r="CP156" s="127">
        <f>SUM(BM156:BP156)</f>
        <v>0</v>
      </c>
      <c r="CQ156" s="127">
        <f>SUM(BU156:BX156)</f>
        <v>0</v>
      </c>
      <c r="CR156" s="119" t="e">
        <f>+CQ156/CO156</f>
        <v>#DIV/0!</v>
      </c>
    </row>
    <row r="157" spans="1:96" ht="41.25" customHeight="1" thickBot="1">
      <c r="A157" s="35"/>
      <c r="B157" s="10" t="str">
        <f>PONDERACION!H115</f>
        <v>1. Fortalecer y apoyar procesos y espacios de participación en la gestión ambiental (Ecorregión, POMCA río La Vieja, Paisaje Cultural Cafetero, Mesa Planificación Regional, RAP Eje Cafetero, etc.), de acuerdo con en el plan operativo anual.</v>
      </c>
      <c r="C157" s="207" t="str">
        <f>PONDERACION!I115</f>
        <v>Plan</v>
      </c>
      <c r="D157" s="207" t="str">
        <f>PONDERACION!J115</f>
        <v>Plan operativo</v>
      </c>
      <c r="E157" s="216">
        <f>PONDERACION!K115</f>
        <v>1</v>
      </c>
      <c r="F157" s="216">
        <f>PONDERACION!L115</f>
        <v>1</v>
      </c>
      <c r="G157" s="216">
        <f>PONDERACION!M115</f>
        <v>1</v>
      </c>
      <c r="H157" s="216">
        <f>PONDERACION!N115</f>
        <v>1</v>
      </c>
      <c r="I157" s="216">
        <f>PONDERACION!O115</f>
        <v>4</v>
      </c>
      <c r="J157" s="260">
        <f>PONDERACION!P115</f>
        <v>0.33</v>
      </c>
      <c r="K157" s="260">
        <f>PONDERACION!Q115</f>
        <v>0.25</v>
      </c>
      <c r="L157" s="260">
        <f>PONDERACION!R115</f>
        <v>0.25</v>
      </c>
      <c r="M157" s="260">
        <f>PONDERACION!S115</f>
        <v>0.25</v>
      </c>
      <c r="N157" s="474">
        <v>27000000</v>
      </c>
      <c r="O157" s="459">
        <v>30000000</v>
      </c>
      <c r="P157" s="459">
        <v>30000000</v>
      </c>
      <c r="Q157" s="459">
        <v>30000000</v>
      </c>
      <c r="R157" s="459">
        <f>SUM(N157:Q157)</f>
        <v>117000000</v>
      </c>
      <c r="S157" s="194"/>
      <c r="T157" s="3"/>
      <c r="U157" s="3"/>
      <c r="V157" s="3"/>
      <c r="W157" s="3"/>
      <c r="X157" s="3"/>
      <c r="Y157" s="3"/>
      <c r="Z157" s="3"/>
      <c r="AA157" s="3"/>
      <c r="AB157" s="3"/>
      <c r="AC157" s="3"/>
      <c r="AD157" s="34"/>
      <c r="AE157" s="5"/>
      <c r="AF157" s="5"/>
      <c r="AG157" s="5"/>
      <c r="AH157" s="5"/>
      <c r="AI157" s="5"/>
      <c r="AJ157" s="5"/>
      <c r="AK157" s="5"/>
      <c r="AL157" s="5"/>
      <c r="AM157" s="5"/>
      <c r="AN157" s="5"/>
      <c r="AO157" s="5"/>
      <c r="AP157" s="82"/>
      <c r="AQ157" s="36"/>
      <c r="AR157" s="3"/>
      <c r="AS157" s="3"/>
      <c r="AT157" s="3"/>
      <c r="AU157" s="3"/>
      <c r="AV157" s="3"/>
      <c r="AW157" s="3"/>
      <c r="AX157" s="34"/>
      <c r="AY157" s="36"/>
      <c r="AZ157" s="199"/>
      <c r="BA157" s="192"/>
      <c r="BB157" s="4"/>
      <c r="BC157" s="4"/>
      <c r="BD157" s="4"/>
      <c r="BE157" s="4"/>
      <c r="BF157" s="4"/>
      <c r="BG157" s="4"/>
      <c r="BH157" s="141"/>
      <c r="BI157" s="164"/>
      <c r="BJ157" s="6"/>
      <c r="BK157" s="6"/>
      <c r="BL157" s="134"/>
      <c r="BM157" s="164"/>
      <c r="BN157" s="6"/>
      <c r="BO157" s="6"/>
      <c r="BP157" s="134"/>
      <c r="BQ157" s="8"/>
      <c r="BR157" s="4"/>
      <c r="BS157" s="4"/>
      <c r="BT157" s="141"/>
      <c r="BU157" s="164"/>
      <c r="BV157" s="6"/>
      <c r="BW157" s="6"/>
      <c r="BX157" s="134"/>
      <c r="BY157" s="8"/>
      <c r="BZ157" s="4"/>
      <c r="CA157" s="4"/>
      <c r="CB157" s="141"/>
      <c r="CC157" s="164"/>
      <c r="CD157" s="6"/>
      <c r="CE157" s="6"/>
      <c r="CF157" s="134"/>
      <c r="CG157" s="37"/>
      <c r="CH157" s="5"/>
      <c r="CI157" s="5"/>
      <c r="CJ157" s="82"/>
      <c r="CK157" s="8"/>
      <c r="CL157" s="4"/>
      <c r="CM157" s="4"/>
      <c r="CN157" s="141"/>
      <c r="CO157" s="147"/>
      <c r="CP157" s="128"/>
      <c r="CQ157" s="128"/>
      <c r="CR157" s="120"/>
    </row>
    <row r="158" spans="1:96" ht="30.75" customHeight="1" thickBot="1">
      <c r="A158" s="35"/>
      <c r="B158" s="10" t="str">
        <f>PONDERACION!H116</f>
        <v>2. Ejecutar el modelo de gestores ambientales en los municipios del departamento del Quindío.</v>
      </c>
      <c r="C158" s="207" t="str">
        <f>PONDERACION!I116</f>
        <v>Número</v>
      </c>
      <c r="D158" s="207" t="str">
        <f>PONDERACION!J116</f>
        <v>Municipio con modelo ejecutado</v>
      </c>
      <c r="E158" s="216">
        <f>PONDERACION!K116</f>
        <v>11</v>
      </c>
      <c r="F158" s="216">
        <f>PONDERACION!L116</f>
        <v>11</v>
      </c>
      <c r="G158" s="216">
        <f>PONDERACION!M116</f>
        <v>11</v>
      </c>
      <c r="H158" s="216">
        <f>PONDERACION!N116</f>
        <v>11</v>
      </c>
      <c r="I158" s="216">
        <f>PONDERACION!O116</f>
        <v>44</v>
      </c>
      <c r="J158" s="260">
        <f>PONDERACION!P116</f>
        <v>0.33</v>
      </c>
      <c r="K158" s="260">
        <f>PONDERACION!Q116</f>
        <v>0.25</v>
      </c>
      <c r="L158" s="260">
        <f>PONDERACION!R116</f>
        <v>0.25</v>
      </c>
      <c r="M158" s="260">
        <f>PONDERACION!S116</f>
        <v>0.25</v>
      </c>
      <c r="N158" s="454">
        <v>170000000</v>
      </c>
      <c r="O158" s="455">
        <v>137600000</v>
      </c>
      <c r="P158" s="455">
        <v>173800000</v>
      </c>
      <c r="Q158" s="455">
        <v>161400000</v>
      </c>
      <c r="R158" s="459">
        <f t="shared" ref="R158:R160" si="107">SUM(N158:Q158)</f>
        <v>642800000</v>
      </c>
      <c r="S158" s="194"/>
      <c r="T158" s="3"/>
      <c r="U158" s="3"/>
      <c r="V158" s="3"/>
      <c r="W158" s="3"/>
      <c r="X158" s="3"/>
      <c r="Y158" s="3"/>
      <c r="Z158" s="3"/>
      <c r="AA158" s="3"/>
      <c r="AB158" s="3"/>
      <c r="AC158" s="3"/>
      <c r="AD158" s="34"/>
      <c r="AE158" s="5"/>
      <c r="AF158" s="5"/>
      <c r="AG158" s="5"/>
      <c r="AH158" s="5"/>
      <c r="AI158" s="5"/>
      <c r="AJ158" s="5"/>
      <c r="AK158" s="5"/>
      <c r="AL158" s="5"/>
      <c r="AM158" s="5"/>
      <c r="AN158" s="5"/>
      <c r="AO158" s="5"/>
      <c r="AP158" s="82"/>
      <c r="AQ158" s="36"/>
      <c r="AR158" s="3"/>
      <c r="AS158" s="3"/>
      <c r="AT158" s="3"/>
      <c r="AU158" s="3"/>
      <c r="AV158" s="3"/>
      <c r="AW158" s="3"/>
      <c r="AX158" s="34"/>
      <c r="AY158" s="36"/>
      <c r="AZ158" s="199"/>
      <c r="BA158" s="192"/>
      <c r="BB158" s="4"/>
      <c r="BC158" s="4"/>
      <c r="BD158" s="4"/>
      <c r="BE158" s="4"/>
      <c r="BF158" s="4"/>
      <c r="BG158" s="4"/>
      <c r="BH158" s="141"/>
      <c r="BI158" s="164"/>
      <c r="BJ158" s="6"/>
      <c r="BK158" s="6"/>
      <c r="BL158" s="134"/>
      <c r="BM158" s="164"/>
      <c r="BN158" s="6"/>
      <c r="BO158" s="6"/>
      <c r="BP158" s="134"/>
      <c r="BQ158" s="8"/>
      <c r="BR158" s="4"/>
      <c r="BS158" s="4"/>
      <c r="BT158" s="141"/>
      <c r="BU158" s="164"/>
      <c r="BV158" s="6"/>
      <c r="BW158" s="6"/>
      <c r="BX158" s="134"/>
      <c r="BY158" s="8"/>
      <c r="BZ158" s="4"/>
      <c r="CA158" s="4"/>
      <c r="CB158" s="141"/>
      <c r="CC158" s="164"/>
      <c r="CD158" s="6"/>
      <c r="CE158" s="6"/>
      <c r="CF158" s="134"/>
      <c r="CG158" s="37"/>
      <c r="CH158" s="5"/>
      <c r="CI158" s="5"/>
      <c r="CJ158" s="82"/>
      <c r="CK158" s="8"/>
      <c r="CL158" s="4"/>
      <c r="CM158" s="4"/>
      <c r="CN158" s="141"/>
      <c r="CO158" s="147"/>
      <c r="CP158" s="128"/>
      <c r="CQ158" s="128"/>
      <c r="CR158" s="120"/>
    </row>
    <row r="159" spans="1:96" ht="36.75" customHeight="1" thickBot="1">
      <c r="A159" s="35"/>
      <c r="B159" s="10" t="str">
        <f>PONDERACION!H117</f>
        <v>3. Realizar encuentros territoriales como   estrategia de divulgación sobre la gestión ambiental institucional “Protegiendo el Futuro”.</v>
      </c>
      <c r="C159" s="207" t="str">
        <f>PONDERACION!I117</f>
        <v>Número</v>
      </c>
      <c r="D159" s="207" t="str">
        <f>PONDERACION!J117</f>
        <v>Número de  encuentros</v>
      </c>
      <c r="E159" s="216">
        <f>PONDERACION!K117</f>
        <v>0</v>
      </c>
      <c r="F159" s="216">
        <f>PONDERACION!L117</f>
        <v>4</v>
      </c>
      <c r="G159" s="216">
        <f>PONDERACION!M117</f>
        <v>4</v>
      </c>
      <c r="H159" s="216">
        <f>PONDERACION!N117</f>
        <v>4</v>
      </c>
      <c r="I159" s="216">
        <f>PONDERACION!O117</f>
        <v>12</v>
      </c>
      <c r="J159" s="260">
        <f>PONDERACION!P117</f>
        <v>0</v>
      </c>
      <c r="K159" s="260">
        <f>PONDERACION!Q117</f>
        <v>0.25</v>
      </c>
      <c r="L159" s="260">
        <f>PONDERACION!R117</f>
        <v>0.25</v>
      </c>
      <c r="M159" s="260">
        <f>PONDERACION!S117</f>
        <v>0.25</v>
      </c>
      <c r="N159" s="461">
        <v>0</v>
      </c>
      <c r="O159" s="456">
        <v>0</v>
      </c>
      <c r="P159" s="456">
        <v>0</v>
      </c>
      <c r="Q159" s="456">
        <v>0</v>
      </c>
      <c r="R159" s="459">
        <f t="shared" si="107"/>
        <v>0</v>
      </c>
      <c r="S159" s="194"/>
      <c r="T159" s="3"/>
      <c r="U159" s="3"/>
      <c r="V159" s="3"/>
      <c r="W159" s="3"/>
      <c r="X159" s="3"/>
      <c r="Y159" s="3"/>
      <c r="Z159" s="3"/>
      <c r="AA159" s="3"/>
      <c r="AB159" s="3"/>
      <c r="AC159" s="3"/>
      <c r="AD159" s="34"/>
      <c r="AE159" s="5"/>
      <c r="AF159" s="5"/>
      <c r="AG159" s="5"/>
      <c r="AH159" s="5"/>
      <c r="AI159" s="5"/>
      <c r="AJ159" s="5"/>
      <c r="AK159" s="5"/>
      <c r="AL159" s="5"/>
      <c r="AM159" s="5"/>
      <c r="AN159" s="5"/>
      <c r="AO159" s="5"/>
      <c r="AP159" s="82"/>
      <c r="AQ159" s="36"/>
      <c r="AR159" s="3"/>
      <c r="AS159" s="3"/>
      <c r="AT159" s="3"/>
      <c r="AU159" s="3"/>
      <c r="AV159" s="3"/>
      <c r="AW159" s="3"/>
      <c r="AX159" s="34"/>
      <c r="AY159" s="36"/>
      <c r="AZ159" s="199"/>
      <c r="BA159" s="192"/>
      <c r="BB159" s="4"/>
      <c r="BC159" s="4"/>
      <c r="BD159" s="4"/>
      <c r="BE159" s="4"/>
      <c r="BF159" s="4"/>
      <c r="BG159" s="4"/>
      <c r="BH159" s="141"/>
      <c r="BI159" s="164"/>
      <c r="BJ159" s="6"/>
      <c r="BK159" s="6"/>
      <c r="BL159" s="134"/>
      <c r="BM159" s="164"/>
      <c r="BN159" s="6"/>
      <c r="BO159" s="6"/>
      <c r="BP159" s="134"/>
      <c r="BQ159" s="8"/>
      <c r="BR159" s="4"/>
      <c r="BS159" s="4"/>
      <c r="BT159" s="141"/>
      <c r="BU159" s="164"/>
      <c r="BV159" s="6"/>
      <c r="BW159" s="6"/>
      <c r="BX159" s="134"/>
      <c r="BY159" s="8"/>
      <c r="BZ159" s="4"/>
      <c r="CA159" s="4"/>
      <c r="CB159" s="141"/>
      <c r="CC159" s="164"/>
      <c r="CD159" s="6"/>
      <c r="CE159" s="6"/>
      <c r="CF159" s="134"/>
      <c r="CG159" s="37"/>
      <c r="CH159" s="5"/>
      <c r="CI159" s="5"/>
      <c r="CJ159" s="82"/>
      <c r="CK159" s="8"/>
      <c r="CL159" s="4"/>
      <c r="CM159" s="4"/>
      <c r="CN159" s="141"/>
      <c r="CO159" s="147"/>
      <c r="CP159" s="128"/>
      <c r="CQ159" s="128"/>
      <c r="CR159" s="120"/>
    </row>
    <row r="160" spans="1:96" ht="34.5" customHeight="1" thickBot="1">
      <c r="A160" s="35"/>
      <c r="B160" s="10" t="str">
        <f>PONDERACION!H118</f>
        <v>4. Implementar acciones tendientes al cumplimiento de los pilares contenidos en el Acuerdo de Escazú, definidas en el plan operativo anual</v>
      </c>
      <c r="C160" s="207" t="str">
        <f>PONDERACION!I118</f>
        <v>Plan</v>
      </c>
      <c r="D160" s="207" t="str">
        <f>PONDERACION!J118</f>
        <v>Plan operativo implementado</v>
      </c>
      <c r="E160" s="216">
        <f>PONDERACION!K118</f>
        <v>1</v>
      </c>
      <c r="F160" s="216">
        <f>PONDERACION!L118</f>
        <v>1</v>
      </c>
      <c r="G160" s="216">
        <f>PONDERACION!M118</f>
        <v>1</v>
      </c>
      <c r="H160" s="216">
        <f>PONDERACION!N118</f>
        <v>1</v>
      </c>
      <c r="I160" s="216">
        <f>PONDERACION!O118</f>
        <v>4</v>
      </c>
      <c r="J160" s="260">
        <f>PONDERACION!P118</f>
        <v>0.34</v>
      </c>
      <c r="K160" s="260">
        <f>PONDERACION!Q118</f>
        <v>0.25</v>
      </c>
      <c r="L160" s="260">
        <f>PONDERACION!R118</f>
        <v>0.25</v>
      </c>
      <c r="M160" s="260">
        <f>PONDERACION!S118</f>
        <v>0.25</v>
      </c>
      <c r="N160" s="454">
        <v>14400000</v>
      </c>
      <c r="O160" s="455">
        <v>30000000</v>
      </c>
      <c r="P160" s="455">
        <v>30000000</v>
      </c>
      <c r="Q160" s="455">
        <v>30000000</v>
      </c>
      <c r="R160" s="459">
        <f t="shared" si="107"/>
        <v>104400000</v>
      </c>
      <c r="S160" s="194"/>
      <c r="T160" s="3"/>
      <c r="U160" s="3"/>
      <c r="V160" s="3"/>
      <c r="W160" s="3"/>
      <c r="X160" s="3"/>
      <c r="Y160" s="3"/>
      <c r="Z160" s="3"/>
      <c r="AA160" s="3"/>
      <c r="AB160" s="3"/>
      <c r="AC160" s="3"/>
      <c r="AD160" s="34"/>
      <c r="AE160" s="5"/>
      <c r="AF160" s="5"/>
      <c r="AG160" s="5"/>
      <c r="AH160" s="5"/>
      <c r="AI160" s="5"/>
      <c r="AJ160" s="5"/>
      <c r="AK160" s="5"/>
      <c r="AL160" s="5"/>
      <c r="AM160" s="5"/>
      <c r="AN160" s="5"/>
      <c r="AO160" s="5"/>
      <c r="AP160" s="82"/>
      <c r="AQ160" s="36"/>
      <c r="AR160" s="3"/>
      <c r="AS160" s="3"/>
      <c r="AT160" s="3"/>
      <c r="AU160" s="3"/>
      <c r="AV160" s="3"/>
      <c r="AW160" s="3"/>
      <c r="AX160" s="34"/>
      <c r="AY160" s="36"/>
      <c r="AZ160" s="199"/>
      <c r="BA160" s="192"/>
      <c r="BB160" s="4"/>
      <c r="BC160" s="4"/>
      <c r="BD160" s="4"/>
      <c r="BE160" s="4"/>
      <c r="BF160" s="4"/>
      <c r="BG160" s="4"/>
      <c r="BH160" s="141"/>
      <c r="BI160" s="164"/>
      <c r="BJ160" s="6"/>
      <c r="BK160" s="6"/>
      <c r="BL160" s="134"/>
      <c r="BM160" s="164"/>
      <c r="BN160" s="6"/>
      <c r="BO160" s="6"/>
      <c r="BP160" s="134"/>
      <c r="BQ160" s="8"/>
      <c r="BR160" s="4"/>
      <c r="BS160" s="4"/>
      <c r="BT160" s="141"/>
      <c r="BU160" s="164"/>
      <c r="BV160" s="6"/>
      <c r="BW160" s="6"/>
      <c r="BX160" s="134"/>
      <c r="BY160" s="8"/>
      <c r="BZ160" s="4"/>
      <c r="CA160" s="4"/>
      <c r="CB160" s="141"/>
      <c r="CC160" s="164"/>
      <c r="CD160" s="6"/>
      <c r="CE160" s="6"/>
      <c r="CF160" s="134"/>
      <c r="CG160" s="37"/>
      <c r="CH160" s="5"/>
      <c r="CI160" s="5"/>
      <c r="CJ160" s="82"/>
      <c r="CK160" s="8"/>
      <c r="CL160" s="4"/>
      <c r="CM160" s="4"/>
      <c r="CN160" s="141"/>
      <c r="CO160" s="147"/>
      <c r="CP160" s="128"/>
      <c r="CQ160" s="128"/>
      <c r="CR160" s="120"/>
    </row>
    <row r="161" spans="1:96" ht="51" customHeight="1">
      <c r="A161" s="45"/>
      <c r="B161" s="230" t="str">
        <f>PONDERACION!A119</f>
        <v>2. GESTIÓN ADMINISTRATIVA INSTITUCIONAL</v>
      </c>
      <c r="C161" s="230"/>
      <c r="D161" s="42"/>
      <c r="E161" s="43"/>
      <c r="F161" s="43"/>
      <c r="G161" s="43"/>
      <c r="H161" s="43"/>
      <c r="I161" s="44"/>
      <c r="J161" s="254">
        <f>PROGR_PROYEC_PONDE!B24</f>
        <v>0.5</v>
      </c>
      <c r="K161" s="255">
        <f>J161</f>
        <v>0.5</v>
      </c>
      <c r="L161" s="255">
        <f>J161</f>
        <v>0.5</v>
      </c>
      <c r="M161" s="256">
        <f>J161</f>
        <v>0.5</v>
      </c>
      <c r="N161" s="465"/>
      <c r="O161" s="465"/>
      <c r="P161" s="465"/>
      <c r="Q161" s="465"/>
      <c r="R161" s="465"/>
      <c r="S161" s="42"/>
      <c r="T161" s="43"/>
      <c r="U161" s="43">
        <f>SUM(S161:T161)</f>
        <v>0</v>
      </c>
      <c r="V161" s="43"/>
      <c r="W161" s="43"/>
      <c r="X161" s="43">
        <f>SUM(V161:W161)</f>
        <v>0</v>
      </c>
      <c r="Y161" s="43"/>
      <c r="Z161" s="43"/>
      <c r="AA161" s="43">
        <f>SUM(Y161:Z161)</f>
        <v>0</v>
      </c>
      <c r="AB161" s="43"/>
      <c r="AC161" s="43"/>
      <c r="AD161" s="112">
        <f>SUM(AB161:AC161)</f>
        <v>0</v>
      </c>
      <c r="AE161" s="175">
        <v>0.9</v>
      </c>
      <c r="AF161" s="98" t="e">
        <f t="shared" ref="AF161:AF177" si="108">+T161/$E$7</f>
        <v>#DIV/0!</v>
      </c>
      <c r="AG161" s="98" t="e">
        <f>SUM(AE161:AF161)</f>
        <v>#DIV/0!</v>
      </c>
      <c r="AH161" s="98" t="e">
        <f t="shared" ref="AH161:AH177" si="109">+V161/$F$7</f>
        <v>#DIV/0!</v>
      </c>
      <c r="AI161" s="98" t="e">
        <f t="shared" ref="AI161:AI177" si="110">+W161/$F$7</f>
        <v>#DIV/0!</v>
      </c>
      <c r="AJ161" s="98" t="e">
        <f>SUM(AH161:AI161)</f>
        <v>#DIV/0!</v>
      </c>
      <c r="AK161" s="98" t="e">
        <f t="shared" ref="AK161:AK177" si="111">+Y161/$G$7</f>
        <v>#DIV/0!</v>
      </c>
      <c r="AL161" s="98" t="e">
        <f t="shared" ref="AL161:AL177" si="112">+Z161/$G$7</f>
        <v>#DIV/0!</v>
      </c>
      <c r="AM161" s="98" t="e">
        <f>SUM(AK161:AL161)</f>
        <v>#DIV/0!</v>
      </c>
      <c r="AN161" s="98" t="e">
        <f t="shared" ref="AN161:AN177" si="113">+AB161/$H$7</f>
        <v>#DIV/0!</v>
      </c>
      <c r="AO161" s="98" t="e">
        <f t="shared" ref="AO161:AO177" si="114">+AC161/$H$7</f>
        <v>#DIV/0!</v>
      </c>
      <c r="AP161" s="184" t="e">
        <f>SUM(AN161:AO161)</f>
        <v>#DIV/0!</v>
      </c>
      <c r="AQ161" s="42"/>
      <c r="AR161" s="43"/>
      <c r="AS161" s="43"/>
      <c r="AT161" s="43"/>
      <c r="AU161" s="43"/>
      <c r="AV161" s="43"/>
      <c r="AW161" s="43"/>
      <c r="AX161" s="112"/>
      <c r="AY161" s="42">
        <f>+U161+X161+AA161+AD161</f>
        <v>0</v>
      </c>
      <c r="AZ161" s="201" t="e">
        <f>+AY161/I161</f>
        <v>#DIV/0!</v>
      </c>
      <c r="BA161" s="193"/>
      <c r="BB161" s="46"/>
      <c r="BC161" s="46"/>
      <c r="BD161" s="46"/>
      <c r="BE161" s="46"/>
      <c r="BF161" s="46"/>
      <c r="BG161" s="46"/>
      <c r="BH161" s="142"/>
      <c r="BI161" s="165"/>
      <c r="BJ161" s="48"/>
      <c r="BK161" s="48"/>
      <c r="BL161" s="135"/>
      <c r="BM161" s="165"/>
      <c r="BN161" s="48"/>
      <c r="BO161" s="48"/>
      <c r="BP161" s="135"/>
      <c r="BQ161" s="47" t="e">
        <f t="shared" ref="BQ161:BT165" si="115">+BM161/BI161</f>
        <v>#DIV/0!</v>
      </c>
      <c r="BR161" s="46" t="e">
        <f t="shared" si="115"/>
        <v>#DIV/0!</v>
      </c>
      <c r="BS161" s="46" t="e">
        <f t="shared" si="115"/>
        <v>#DIV/0!</v>
      </c>
      <c r="BT161" s="142" t="e">
        <f t="shared" si="115"/>
        <v>#DIV/0!</v>
      </c>
      <c r="BU161" s="165"/>
      <c r="BV161" s="48"/>
      <c r="BW161" s="48"/>
      <c r="BX161" s="135"/>
      <c r="BY161" s="47" t="e">
        <f t="shared" ref="BY161:CB165" si="116">+BU161/BI161</f>
        <v>#DIV/0!</v>
      </c>
      <c r="BZ161" s="46" t="e">
        <f t="shared" si="116"/>
        <v>#DIV/0!</v>
      </c>
      <c r="CA161" s="46" t="e">
        <f t="shared" si="116"/>
        <v>#DIV/0!</v>
      </c>
      <c r="CB161" s="142" t="e">
        <f t="shared" si="116"/>
        <v>#DIV/0!</v>
      </c>
      <c r="CC161" s="165">
        <f t="shared" ref="CC161:CF165" si="117">+BM161-BU161</f>
        <v>0</v>
      </c>
      <c r="CD161" s="48">
        <f t="shared" si="117"/>
        <v>0</v>
      </c>
      <c r="CE161" s="48">
        <f t="shared" si="117"/>
        <v>0</v>
      </c>
      <c r="CF161" s="135">
        <f t="shared" si="117"/>
        <v>0</v>
      </c>
      <c r="CG161" s="175"/>
      <c r="CH161" s="98"/>
      <c r="CI161" s="98"/>
      <c r="CJ161" s="184"/>
      <c r="CK161" s="47" t="e">
        <f t="shared" ref="CK161:CN165" si="118">+CG161/CC161</f>
        <v>#DIV/0!</v>
      </c>
      <c r="CL161" s="46" t="e">
        <f t="shared" si="118"/>
        <v>#DIV/0!</v>
      </c>
      <c r="CM161" s="46" t="e">
        <f t="shared" si="118"/>
        <v>#DIV/0!</v>
      </c>
      <c r="CN161" s="142" t="e">
        <f t="shared" si="118"/>
        <v>#DIV/0!</v>
      </c>
      <c r="CO161" s="148">
        <f>SUM(BI161:BL161)</f>
        <v>0</v>
      </c>
      <c r="CP161" s="129">
        <f>SUM(BM161:BP161)</f>
        <v>0</v>
      </c>
      <c r="CQ161" s="129">
        <f>SUM(BU161:BX161)</f>
        <v>0</v>
      </c>
      <c r="CR161" s="121" t="e">
        <f>+CQ161/CO161</f>
        <v>#DIV/0!</v>
      </c>
    </row>
    <row r="162" spans="1:96" ht="47.25" customHeight="1" thickBot="1">
      <c r="A162" s="51"/>
      <c r="B162" s="232" t="str">
        <f>PONDERACION!C119</f>
        <v>PROGRAMA 6. FORTALECIMIENTO DE LA GESTIÓN ADMINISTRATIVA DE LA CORPORACIÓN AUTÓNOMA REGIONAL DEL QUINDÍO.</v>
      </c>
      <c r="C162" s="227"/>
      <c r="D162" s="50"/>
      <c r="E162" s="51"/>
      <c r="F162" s="51"/>
      <c r="G162" s="51"/>
      <c r="H162" s="51"/>
      <c r="I162" s="52"/>
      <c r="J162" s="257">
        <f>PROGR_PROYEC_PONDE!D24</f>
        <v>1</v>
      </c>
      <c r="K162" s="258">
        <f>J162</f>
        <v>1</v>
      </c>
      <c r="L162" s="258">
        <f>J162</f>
        <v>1</v>
      </c>
      <c r="M162" s="259">
        <f>J162</f>
        <v>1</v>
      </c>
      <c r="N162" s="466"/>
      <c r="O162" s="466"/>
      <c r="P162" s="466"/>
      <c r="Q162" s="466"/>
      <c r="R162" s="466"/>
      <c r="S162" s="50"/>
      <c r="T162" s="51"/>
      <c r="U162" s="51">
        <f>SUM(S162:T162)</f>
        <v>0</v>
      </c>
      <c r="V162" s="51"/>
      <c r="W162" s="51"/>
      <c r="X162" s="51">
        <f>SUM(V162:W162)</f>
        <v>0</v>
      </c>
      <c r="Y162" s="51"/>
      <c r="Z162" s="51"/>
      <c r="AA162" s="51">
        <f>SUM(Y162:Z162)</f>
        <v>0</v>
      </c>
      <c r="AB162" s="51"/>
      <c r="AC162" s="51"/>
      <c r="AD162" s="113">
        <f>SUM(AB162:AC162)</f>
        <v>0</v>
      </c>
      <c r="AE162" s="53" t="e">
        <f t="shared" ref="AE162:AE177" si="119">+S162/$E$7</f>
        <v>#DIV/0!</v>
      </c>
      <c r="AF162" s="54" t="e">
        <f t="shared" si="108"/>
        <v>#DIV/0!</v>
      </c>
      <c r="AG162" s="54" t="e">
        <f>SUM(AE162:AF162)</f>
        <v>#DIV/0!</v>
      </c>
      <c r="AH162" s="54" t="e">
        <f t="shared" si="109"/>
        <v>#DIV/0!</v>
      </c>
      <c r="AI162" s="54" t="e">
        <f t="shared" si="110"/>
        <v>#DIV/0!</v>
      </c>
      <c r="AJ162" s="54" t="e">
        <f>SUM(AH162:AI162)</f>
        <v>#DIV/0!</v>
      </c>
      <c r="AK162" s="54" t="e">
        <f t="shared" si="111"/>
        <v>#DIV/0!</v>
      </c>
      <c r="AL162" s="54" t="e">
        <f t="shared" si="112"/>
        <v>#DIV/0!</v>
      </c>
      <c r="AM162" s="54" t="e">
        <f>SUM(AK162:AL162)</f>
        <v>#DIV/0!</v>
      </c>
      <c r="AN162" s="54" t="e">
        <f t="shared" si="113"/>
        <v>#DIV/0!</v>
      </c>
      <c r="AO162" s="54" t="e">
        <f t="shared" si="114"/>
        <v>#DIV/0!</v>
      </c>
      <c r="AP162" s="79" t="e">
        <f>SUM(AN162:AO162)</f>
        <v>#DIV/0!</v>
      </c>
      <c r="AQ162" s="50"/>
      <c r="AR162" s="51"/>
      <c r="AS162" s="51"/>
      <c r="AT162" s="51"/>
      <c r="AU162" s="51"/>
      <c r="AV162" s="51"/>
      <c r="AW162" s="51"/>
      <c r="AX162" s="113"/>
      <c r="AY162" s="50">
        <f>+U162+X162+AA162+AD162</f>
        <v>0</v>
      </c>
      <c r="AZ162" s="200" t="e">
        <f>+AY162/I162</f>
        <v>#DIV/0!</v>
      </c>
      <c r="BA162" s="189"/>
      <c r="BB162" s="55"/>
      <c r="BC162" s="55"/>
      <c r="BD162" s="55"/>
      <c r="BE162" s="55"/>
      <c r="BF162" s="55"/>
      <c r="BG162" s="55"/>
      <c r="BH162" s="138"/>
      <c r="BI162" s="161"/>
      <c r="BJ162" s="57"/>
      <c r="BK162" s="57"/>
      <c r="BL162" s="131"/>
      <c r="BM162" s="161"/>
      <c r="BN162" s="57"/>
      <c r="BO162" s="57"/>
      <c r="BP162" s="131"/>
      <c r="BQ162" s="56" t="e">
        <f t="shared" si="115"/>
        <v>#DIV/0!</v>
      </c>
      <c r="BR162" s="55" t="e">
        <f t="shared" si="115"/>
        <v>#DIV/0!</v>
      </c>
      <c r="BS162" s="55" t="e">
        <f t="shared" si="115"/>
        <v>#DIV/0!</v>
      </c>
      <c r="BT162" s="138" t="e">
        <f t="shared" si="115"/>
        <v>#DIV/0!</v>
      </c>
      <c r="BU162" s="161"/>
      <c r="BV162" s="57"/>
      <c r="BW162" s="57"/>
      <c r="BX162" s="131"/>
      <c r="BY162" s="56" t="e">
        <f t="shared" si="116"/>
        <v>#DIV/0!</v>
      </c>
      <c r="BZ162" s="55" t="e">
        <f t="shared" si="116"/>
        <v>#DIV/0!</v>
      </c>
      <c r="CA162" s="55" t="e">
        <f t="shared" si="116"/>
        <v>#DIV/0!</v>
      </c>
      <c r="CB162" s="138" t="e">
        <f t="shared" si="116"/>
        <v>#DIV/0!</v>
      </c>
      <c r="CC162" s="161">
        <f t="shared" si="117"/>
        <v>0</v>
      </c>
      <c r="CD162" s="57">
        <f t="shared" si="117"/>
        <v>0</v>
      </c>
      <c r="CE162" s="57">
        <f t="shared" si="117"/>
        <v>0</v>
      </c>
      <c r="CF162" s="131">
        <f t="shared" si="117"/>
        <v>0</v>
      </c>
      <c r="CG162" s="53"/>
      <c r="CH162" s="54"/>
      <c r="CI162" s="54"/>
      <c r="CJ162" s="79"/>
      <c r="CK162" s="56" t="e">
        <f t="shared" si="118"/>
        <v>#DIV/0!</v>
      </c>
      <c r="CL162" s="55" t="e">
        <f t="shared" si="118"/>
        <v>#DIV/0!</v>
      </c>
      <c r="CM162" s="55" t="e">
        <f t="shared" si="118"/>
        <v>#DIV/0!</v>
      </c>
      <c r="CN162" s="138" t="e">
        <f t="shared" si="118"/>
        <v>#DIV/0!</v>
      </c>
      <c r="CO162" s="144">
        <f>SUM(BI162:BL162)</f>
        <v>0</v>
      </c>
      <c r="CP162" s="125">
        <f>SUM(BM162:BP162)</f>
        <v>0</v>
      </c>
      <c r="CQ162" s="125">
        <f>SUM(BU162:BX162)</f>
        <v>0</v>
      </c>
      <c r="CR162" s="117" t="e">
        <f>+CQ162/CO162</f>
        <v>#DIV/0!</v>
      </c>
    </row>
    <row r="163" spans="1:96" ht="46.5" customHeight="1" thickBot="1">
      <c r="A163" s="60"/>
      <c r="B163" s="233" t="str">
        <f>PONDERACION!E119</f>
        <v>Proyecto 19. Mejoramiento de los recursos físicos y tecnológicos de la Corporación Autónoma Regional del Quindío.</v>
      </c>
      <c r="C163" s="228"/>
      <c r="D163" s="59"/>
      <c r="E163" s="60"/>
      <c r="F163" s="60"/>
      <c r="G163" s="60"/>
      <c r="H163" s="60"/>
      <c r="I163" s="61"/>
      <c r="J163" s="251">
        <f>PROGR_PROYEC_PONDE!F24</f>
        <v>0.2</v>
      </c>
      <c r="K163" s="251">
        <f>J163</f>
        <v>0.2</v>
      </c>
      <c r="L163" s="251">
        <f>J163</f>
        <v>0.2</v>
      </c>
      <c r="M163" s="251">
        <f>J163</f>
        <v>0.2</v>
      </c>
      <c r="N163" s="469">
        <f>N165+N166+N167+N168+N169+N170+N171+N172</f>
        <v>435820000</v>
      </c>
      <c r="O163" s="469">
        <f t="shared" ref="O163:R163" si="120">O165+O166+O167+O168+O169+O170+O171+O172</f>
        <v>551520000</v>
      </c>
      <c r="P163" s="469">
        <f t="shared" si="120"/>
        <v>500540000</v>
      </c>
      <c r="Q163" s="469">
        <f t="shared" si="120"/>
        <v>532654400</v>
      </c>
      <c r="R163" s="469">
        <f t="shared" si="120"/>
        <v>2020534400</v>
      </c>
      <c r="S163" s="59"/>
      <c r="T163" s="60"/>
      <c r="U163" s="60">
        <f>SUM(S163:T163)</f>
        <v>0</v>
      </c>
      <c r="V163" s="60"/>
      <c r="W163" s="60"/>
      <c r="X163" s="60">
        <f>SUM(V163:W163)</f>
        <v>0</v>
      </c>
      <c r="Y163" s="60"/>
      <c r="Z163" s="60"/>
      <c r="AA163" s="60">
        <f>SUM(Y163:Z163)</f>
        <v>0</v>
      </c>
      <c r="AB163" s="60"/>
      <c r="AC163" s="60"/>
      <c r="AD163" s="114">
        <f>SUM(AB163:AC163)</f>
        <v>0</v>
      </c>
      <c r="AE163" s="62" t="e">
        <f t="shared" si="119"/>
        <v>#DIV/0!</v>
      </c>
      <c r="AF163" s="63" t="e">
        <f t="shared" si="108"/>
        <v>#DIV/0!</v>
      </c>
      <c r="AG163" s="63" t="e">
        <f>SUM(AE163:AF163)</f>
        <v>#DIV/0!</v>
      </c>
      <c r="AH163" s="63" t="e">
        <f t="shared" si="109"/>
        <v>#DIV/0!</v>
      </c>
      <c r="AI163" s="63" t="e">
        <f t="shared" si="110"/>
        <v>#DIV/0!</v>
      </c>
      <c r="AJ163" s="63" t="e">
        <f>SUM(AH163:AI163)</f>
        <v>#DIV/0!</v>
      </c>
      <c r="AK163" s="63" t="e">
        <f t="shared" si="111"/>
        <v>#DIV/0!</v>
      </c>
      <c r="AL163" s="63" t="e">
        <f t="shared" si="112"/>
        <v>#DIV/0!</v>
      </c>
      <c r="AM163" s="63" t="e">
        <f>SUM(AK163:AL163)</f>
        <v>#DIV/0!</v>
      </c>
      <c r="AN163" s="63" t="e">
        <f t="shared" si="113"/>
        <v>#DIV/0!</v>
      </c>
      <c r="AO163" s="63" t="e">
        <f t="shared" si="114"/>
        <v>#DIV/0!</v>
      </c>
      <c r="AP163" s="80" t="e">
        <f>SUM(AN163:AO163)</f>
        <v>#DIV/0!</v>
      </c>
      <c r="AQ163" s="59"/>
      <c r="AR163" s="60"/>
      <c r="AS163" s="60"/>
      <c r="AT163" s="60"/>
      <c r="AU163" s="60"/>
      <c r="AV163" s="60"/>
      <c r="AW163" s="60"/>
      <c r="AX163" s="114"/>
      <c r="AY163" s="59">
        <f>+U163+X163+AA163+AD163</f>
        <v>0</v>
      </c>
      <c r="AZ163" s="197" t="e">
        <f>+AY163/I163</f>
        <v>#DIV/0!</v>
      </c>
      <c r="BA163" s="190"/>
      <c r="BB163" s="64"/>
      <c r="BC163" s="64"/>
      <c r="BD163" s="64"/>
      <c r="BE163" s="64"/>
      <c r="BF163" s="64"/>
      <c r="BG163" s="64"/>
      <c r="BH163" s="139"/>
      <c r="BI163" s="162"/>
      <c r="BJ163" s="66"/>
      <c r="BK163" s="66"/>
      <c r="BL163" s="132"/>
      <c r="BM163" s="162"/>
      <c r="BN163" s="66"/>
      <c r="BO163" s="66"/>
      <c r="BP163" s="132"/>
      <c r="BQ163" s="65" t="e">
        <f t="shared" si="115"/>
        <v>#DIV/0!</v>
      </c>
      <c r="BR163" s="64" t="e">
        <f t="shared" si="115"/>
        <v>#DIV/0!</v>
      </c>
      <c r="BS163" s="64" t="e">
        <f t="shared" si="115"/>
        <v>#DIV/0!</v>
      </c>
      <c r="BT163" s="139" t="e">
        <f t="shared" si="115"/>
        <v>#DIV/0!</v>
      </c>
      <c r="BU163" s="162"/>
      <c r="BV163" s="66"/>
      <c r="BW163" s="66"/>
      <c r="BX163" s="132"/>
      <c r="BY163" s="65" t="e">
        <f t="shared" si="116"/>
        <v>#DIV/0!</v>
      </c>
      <c r="BZ163" s="64" t="e">
        <f t="shared" si="116"/>
        <v>#DIV/0!</v>
      </c>
      <c r="CA163" s="64" t="e">
        <f t="shared" si="116"/>
        <v>#DIV/0!</v>
      </c>
      <c r="CB163" s="139" t="e">
        <f t="shared" si="116"/>
        <v>#DIV/0!</v>
      </c>
      <c r="CC163" s="162">
        <f t="shared" si="117"/>
        <v>0</v>
      </c>
      <c r="CD163" s="66">
        <f t="shared" si="117"/>
        <v>0</v>
      </c>
      <c r="CE163" s="66">
        <f t="shared" si="117"/>
        <v>0</v>
      </c>
      <c r="CF163" s="132">
        <f t="shared" si="117"/>
        <v>0</v>
      </c>
      <c r="CG163" s="62"/>
      <c r="CH163" s="63"/>
      <c r="CI163" s="63"/>
      <c r="CJ163" s="80"/>
      <c r="CK163" s="65" t="e">
        <f t="shared" si="118"/>
        <v>#DIV/0!</v>
      </c>
      <c r="CL163" s="64" t="e">
        <f t="shared" si="118"/>
        <v>#DIV/0!</v>
      </c>
      <c r="CM163" s="64" t="e">
        <f t="shared" si="118"/>
        <v>#DIV/0!</v>
      </c>
      <c r="CN163" s="139" t="e">
        <f t="shared" si="118"/>
        <v>#DIV/0!</v>
      </c>
      <c r="CO163" s="145">
        <f>SUM(BI163:BL163)</f>
        <v>0</v>
      </c>
      <c r="CP163" s="126">
        <f>SUM(BM163:BP163)</f>
        <v>0</v>
      </c>
      <c r="CQ163" s="126">
        <f>SUM(BU163:BX163)</f>
        <v>0</v>
      </c>
      <c r="CR163" s="118" t="e">
        <f>+CQ163/CO163</f>
        <v>#DIV/0!</v>
      </c>
    </row>
    <row r="164" spans="1:96" ht="13.5" thickBot="1">
      <c r="A164" s="68"/>
      <c r="B164" s="229" t="s">
        <v>2583</v>
      </c>
      <c r="C164" s="229"/>
      <c r="D164" s="67"/>
      <c r="E164" s="68"/>
      <c r="F164" s="68"/>
      <c r="G164" s="68"/>
      <c r="H164" s="68"/>
      <c r="I164" s="69"/>
      <c r="J164" s="71"/>
      <c r="K164" s="72"/>
      <c r="L164" s="72"/>
      <c r="M164" s="81"/>
      <c r="N164" s="464"/>
      <c r="O164" s="464"/>
      <c r="P164" s="464"/>
      <c r="Q164" s="464"/>
      <c r="R164" s="464"/>
      <c r="S164" s="67"/>
      <c r="T164" s="68"/>
      <c r="U164" s="68">
        <f>SUM(S164:T164)</f>
        <v>0</v>
      </c>
      <c r="V164" s="68"/>
      <c r="W164" s="68"/>
      <c r="X164" s="68">
        <f>SUM(V164:W164)</f>
        <v>0</v>
      </c>
      <c r="Y164" s="68"/>
      <c r="Z164" s="68"/>
      <c r="AA164" s="68">
        <f>SUM(Y164:Z164)</f>
        <v>0</v>
      </c>
      <c r="AB164" s="68"/>
      <c r="AC164" s="68"/>
      <c r="AD164" s="115">
        <f>SUM(AB164:AC164)</f>
        <v>0</v>
      </c>
      <c r="AE164" s="174" t="e">
        <f t="shared" si="119"/>
        <v>#DIV/0!</v>
      </c>
      <c r="AF164" s="100" t="e">
        <f t="shared" si="108"/>
        <v>#DIV/0!</v>
      </c>
      <c r="AG164" s="100" t="e">
        <f>SUM(AE164:AF164)</f>
        <v>#DIV/0!</v>
      </c>
      <c r="AH164" s="100" t="e">
        <f t="shared" si="109"/>
        <v>#DIV/0!</v>
      </c>
      <c r="AI164" s="100" t="e">
        <f t="shared" si="110"/>
        <v>#DIV/0!</v>
      </c>
      <c r="AJ164" s="100" t="e">
        <f>SUM(AH164:AI164)</f>
        <v>#DIV/0!</v>
      </c>
      <c r="AK164" s="100" t="e">
        <f t="shared" si="111"/>
        <v>#DIV/0!</v>
      </c>
      <c r="AL164" s="100" t="e">
        <f t="shared" si="112"/>
        <v>#DIV/0!</v>
      </c>
      <c r="AM164" s="100" t="e">
        <f>SUM(AK164:AL164)</f>
        <v>#DIV/0!</v>
      </c>
      <c r="AN164" s="100" t="e">
        <f t="shared" si="113"/>
        <v>#DIV/0!</v>
      </c>
      <c r="AO164" s="100" t="e">
        <f t="shared" si="114"/>
        <v>#DIV/0!</v>
      </c>
      <c r="AP164" s="183" t="e">
        <f>SUM(AN164:AO164)</f>
        <v>#DIV/0!</v>
      </c>
      <c r="AQ164" s="67"/>
      <c r="AR164" s="68"/>
      <c r="AS164" s="68"/>
      <c r="AT164" s="68"/>
      <c r="AU164" s="68"/>
      <c r="AV164" s="68"/>
      <c r="AW164" s="68"/>
      <c r="AX164" s="115"/>
      <c r="AY164" s="67">
        <f>+U164+X164+AA164+AD164</f>
        <v>0</v>
      </c>
      <c r="AZ164" s="198" t="e">
        <f>+AY164/I164</f>
        <v>#DIV/0!</v>
      </c>
      <c r="BA164" s="191"/>
      <c r="BB164" s="73"/>
      <c r="BC164" s="73"/>
      <c r="BD164" s="73"/>
      <c r="BE164" s="73"/>
      <c r="BF164" s="73"/>
      <c r="BG164" s="73"/>
      <c r="BH164" s="140"/>
      <c r="BI164" s="163"/>
      <c r="BJ164" s="75"/>
      <c r="BK164" s="75"/>
      <c r="BL164" s="133"/>
      <c r="BM164" s="163"/>
      <c r="BN164" s="75"/>
      <c r="BO164" s="75"/>
      <c r="BP164" s="133"/>
      <c r="BQ164" s="74" t="e">
        <f t="shared" si="115"/>
        <v>#DIV/0!</v>
      </c>
      <c r="BR164" s="73" t="e">
        <f t="shared" si="115"/>
        <v>#DIV/0!</v>
      </c>
      <c r="BS164" s="73" t="e">
        <f t="shared" si="115"/>
        <v>#DIV/0!</v>
      </c>
      <c r="BT164" s="140" t="e">
        <f t="shared" si="115"/>
        <v>#DIV/0!</v>
      </c>
      <c r="BU164" s="163"/>
      <c r="BV164" s="75"/>
      <c r="BW164" s="75"/>
      <c r="BX164" s="133"/>
      <c r="BY164" s="74" t="e">
        <f t="shared" si="116"/>
        <v>#DIV/0!</v>
      </c>
      <c r="BZ164" s="73" t="e">
        <f t="shared" si="116"/>
        <v>#DIV/0!</v>
      </c>
      <c r="CA164" s="73" t="e">
        <f t="shared" si="116"/>
        <v>#DIV/0!</v>
      </c>
      <c r="CB164" s="140" t="e">
        <f t="shared" si="116"/>
        <v>#DIV/0!</v>
      </c>
      <c r="CC164" s="163">
        <f t="shared" si="117"/>
        <v>0</v>
      </c>
      <c r="CD164" s="75">
        <f t="shared" si="117"/>
        <v>0</v>
      </c>
      <c r="CE164" s="75">
        <f t="shared" si="117"/>
        <v>0</v>
      </c>
      <c r="CF164" s="133">
        <f t="shared" si="117"/>
        <v>0</v>
      </c>
      <c r="CG164" s="174"/>
      <c r="CH164" s="100"/>
      <c r="CI164" s="100"/>
      <c r="CJ164" s="183"/>
      <c r="CK164" s="74" t="e">
        <f t="shared" si="118"/>
        <v>#DIV/0!</v>
      </c>
      <c r="CL164" s="73" t="e">
        <f t="shared" si="118"/>
        <v>#DIV/0!</v>
      </c>
      <c r="CM164" s="73" t="e">
        <f t="shared" si="118"/>
        <v>#DIV/0!</v>
      </c>
      <c r="CN164" s="140" t="e">
        <f t="shared" si="118"/>
        <v>#DIV/0!</v>
      </c>
      <c r="CO164" s="146">
        <f>SUM(BI164:BL164)</f>
        <v>0</v>
      </c>
      <c r="CP164" s="127">
        <f>SUM(BM164:BP164)</f>
        <v>0</v>
      </c>
      <c r="CQ164" s="127">
        <f>SUM(BU164:BX164)</f>
        <v>0</v>
      </c>
      <c r="CR164" s="119" t="e">
        <f>+CQ164/CO164</f>
        <v>#DIV/0!</v>
      </c>
    </row>
    <row r="165" spans="1:96" ht="34.5" customHeight="1" thickBot="1">
      <c r="A165" s="3"/>
      <c r="B165" s="10" t="str">
        <f>PONDERACION!H119</f>
        <v>1. Formular  y ajustar el plan de mantenimiento  Preventivo y Correctivo de las diferentes sedes, áreas y centros de trabajo de la Entidad</v>
      </c>
      <c r="C165" s="207" t="str">
        <f>PONDERACION!I119</f>
        <v>Plan</v>
      </c>
      <c r="D165" s="207" t="str">
        <f>PONDERACION!J119</f>
        <v>Plan de mantenimiento formulado y ajustado</v>
      </c>
      <c r="E165" s="266">
        <f>PONDERACION!K119</f>
        <v>1</v>
      </c>
      <c r="F165" s="266">
        <f>PONDERACION!L119</f>
        <v>1</v>
      </c>
      <c r="G165" s="266">
        <f>PONDERACION!M119</f>
        <v>1</v>
      </c>
      <c r="H165" s="266">
        <f>PONDERACION!N119</f>
        <v>1</v>
      </c>
      <c r="I165" s="266">
        <f>PONDERACION!O119</f>
        <v>4</v>
      </c>
      <c r="J165" s="267">
        <f>PONDERACION!P119</f>
        <v>0.14000000000000001</v>
      </c>
      <c r="K165" s="267">
        <f>PONDERACION!Q119</f>
        <v>0.12</v>
      </c>
      <c r="L165" s="267">
        <f>PONDERACION!R119</f>
        <v>0.12</v>
      </c>
      <c r="M165" s="267">
        <f>PONDERACION!S119</f>
        <v>0.12</v>
      </c>
      <c r="N165" s="474">
        <v>109320000</v>
      </c>
      <c r="O165" s="459">
        <v>89320000</v>
      </c>
      <c r="P165" s="459">
        <v>72400000</v>
      </c>
      <c r="Q165" s="459">
        <v>78398400</v>
      </c>
      <c r="R165" s="455">
        <f>SUM(N165:Q165)</f>
        <v>349438400</v>
      </c>
      <c r="S165" s="36"/>
      <c r="T165" s="3"/>
      <c r="U165" s="3">
        <f>SUM(S165:T165)</f>
        <v>0</v>
      </c>
      <c r="V165" s="3"/>
      <c r="W165" s="3"/>
      <c r="X165" s="3">
        <f>SUM(V165:W165)</f>
        <v>0</v>
      </c>
      <c r="Y165" s="3"/>
      <c r="Z165" s="3"/>
      <c r="AA165" s="3">
        <f>SUM(Y165:Z165)</f>
        <v>0</v>
      </c>
      <c r="AB165" s="3"/>
      <c r="AC165" s="3"/>
      <c r="AD165" s="34">
        <f>SUM(AB165:AC165)</f>
        <v>0</v>
      </c>
      <c r="AE165" s="37" t="e">
        <f t="shared" si="119"/>
        <v>#DIV/0!</v>
      </c>
      <c r="AF165" s="5" t="e">
        <f t="shared" si="108"/>
        <v>#DIV/0!</v>
      </c>
      <c r="AG165" s="5" t="e">
        <f>SUM(AE165:AF165)</f>
        <v>#DIV/0!</v>
      </c>
      <c r="AH165" s="5" t="e">
        <f t="shared" si="109"/>
        <v>#DIV/0!</v>
      </c>
      <c r="AI165" s="5" t="e">
        <f t="shared" si="110"/>
        <v>#DIV/0!</v>
      </c>
      <c r="AJ165" s="5" t="e">
        <f>SUM(AH165:AI165)</f>
        <v>#DIV/0!</v>
      </c>
      <c r="AK165" s="5" t="e">
        <f t="shared" si="111"/>
        <v>#DIV/0!</v>
      </c>
      <c r="AL165" s="5" t="e">
        <f t="shared" si="112"/>
        <v>#DIV/0!</v>
      </c>
      <c r="AM165" s="5" t="e">
        <f>SUM(AK165:AL165)</f>
        <v>#DIV/0!</v>
      </c>
      <c r="AN165" s="5" t="e">
        <f t="shared" si="113"/>
        <v>#DIV/0!</v>
      </c>
      <c r="AO165" s="5" t="e">
        <f t="shared" si="114"/>
        <v>#DIV/0!</v>
      </c>
      <c r="AP165" s="82" t="e">
        <f>SUM(AN165:AO165)</f>
        <v>#DIV/0!</v>
      </c>
      <c r="AQ165" s="36"/>
      <c r="AR165" s="3"/>
      <c r="AS165" s="3"/>
      <c r="AT165" s="3"/>
      <c r="AU165" s="3"/>
      <c r="AV165" s="3"/>
      <c r="AW165" s="3"/>
      <c r="AX165" s="34"/>
      <c r="AY165" s="36">
        <f>+U165+X165+AA165+AD165</f>
        <v>0</v>
      </c>
      <c r="AZ165" s="199">
        <f>+AY165/I165</f>
        <v>0</v>
      </c>
      <c r="BA165" s="192"/>
      <c r="BB165" s="4"/>
      <c r="BC165" s="4"/>
      <c r="BD165" s="4"/>
      <c r="BE165" s="4"/>
      <c r="BF165" s="4"/>
      <c r="BG165" s="4"/>
      <c r="BH165" s="141"/>
      <c r="BI165" s="164"/>
      <c r="BJ165" s="6"/>
      <c r="BK165" s="6"/>
      <c r="BL165" s="134"/>
      <c r="BM165" s="164"/>
      <c r="BN165" s="6"/>
      <c r="BO165" s="6"/>
      <c r="BP165" s="134"/>
      <c r="BQ165" s="8" t="e">
        <f t="shared" si="115"/>
        <v>#DIV/0!</v>
      </c>
      <c r="BR165" s="4" t="e">
        <f t="shared" si="115"/>
        <v>#DIV/0!</v>
      </c>
      <c r="BS165" s="4" t="e">
        <f t="shared" si="115"/>
        <v>#DIV/0!</v>
      </c>
      <c r="BT165" s="141" t="e">
        <f t="shared" si="115"/>
        <v>#DIV/0!</v>
      </c>
      <c r="BU165" s="164"/>
      <c r="BV165" s="6"/>
      <c r="BW165" s="6"/>
      <c r="BX165" s="134"/>
      <c r="BY165" s="8" t="e">
        <f t="shared" si="116"/>
        <v>#DIV/0!</v>
      </c>
      <c r="BZ165" s="4" t="e">
        <f t="shared" si="116"/>
        <v>#DIV/0!</v>
      </c>
      <c r="CA165" s="4" t="e">
        <f t="shared" si="116"/>
        <v>#DIV/0!</v>
      </c>
      <c r="CB165" s="141" t="e">
        <f t="shared" si="116"/>
        <v>#DIV/0!</v>
      </c>
      <c r="CC165" s="164">
        <f t="shared" si="117"/>
        <v>0</v>
      </c>
      <c r="CD165" s="6">
        <f t="shared" si="117"/>
        <v>0</v>
      </c>
      <c r="CE165" s="6">
        <f t="shared" si="117"/>
        <v>0</v>
      </c>
      <c r="CF165" s="134">
        <f t="shared" si="117"/>
        <v>0</v>
      </c>
      <c r="CG165" s="37"/>
      <c r="CH165" s="5"/>
      <c r="CI165" s="5"/>
      <c r="CJ165" s="82"/>
      <c r="CK165" s="8" t="e">
        <f t="shared" si="118"/>
        <v>#DIV/0!</v>
      </c>
      <c r="CL165" s="4" t="e">
        <f t="shared" si="118"/>
        <v>#DIV/0!</v>
      </c>
      <c r="CM165" s="4" t="e">
        <f t="shared" si="118"/>
        <v>#DIV/0!</v>
      </c>
      <c r="CN165" s="141" t="e">
        <f t="shared" si="118"/>
        <v>#DIV/0!</v>
      </c>
      <c r="CO165" s="147">
        <f>SUM(BI165:BL165)</f>
        <v>0</v>
      </c>
      <c r="CP165" s="128">
        <f>SUM(BM165:BP165)</f>
        <v>0</v>
      </c>
      <c r="CQ165" s="128">
        <f>SUM(BU165:BX165)</f>
        <v>0</v>
      </c>
      <c r="CR165" s="120" t="e">
        <f>+CQ165/CO165</f>
        <v>#DIV/0!</v>
      </c>
    </row>
    <row r="166" spans="1:96" ht="36" customHeight="1" thickBot="1">
      <c r="A166" s="3"/>
      <c r="B166" s="10" t="str">
        <f>PONDERACION!H120</f>
        <v>2. Ejecutar el plan de mantenimiento  Preventivo y Correctivo de las diferentes sedes, áreas y centros de trabajo de la Entidad</v>
      </c>
      <c r="C166" s="207" t="str">
        <f>PONDERACION!I120</f>
        <v>Porcentaje</v>
      </c>
      <c r="D166" s="207" t="str">
        <f>PONDERACION!J120</f>
        <v>% de Ejecución plan de mantenimiento formulado</v>
      </c>
      <c r="E166" s="267">
        <f>PONDERACION!K120</f>
        <v>0.2</v>
      </c>
      <c r="F166" s="267">
        <f>PONDERACION!L120</f>
        <v>0.4</v>
      </c>
      <c r="G166" s="267">
        <f>PONDERACION!M120</f>
        <v>0.1</v>
      </c>
      <c r="H166" s="267">
        <f>PONDERACION!N120</f>
        <v>0.1</v>
      </c>
      <c r="I166" s="267">
        <f>PONDERACION!O120</f>
        <v>0.8</v>
      </c>
      <c r="J166" s="267">
        <f>PONDERACION!P120</f>
        <v>0.14000000000000001</v>
      </c>
      <c r="K166" s="267">
        <f>PONDERACION!Q120</f>
        <v>0.12</v>
      </c>
      <c r="L166" s="267">
        <f>PONDERACION!R120</f>
        <v>0.12</v>
      </c>
      <c r="M166" s="267">
        <f>PONDERACION!S120</f>
        <v>0.12</v>
      </c>
      <c r="N166" s="454">
        <v>120000000</v>
      </c>
      <c r="O166" s="455">
        <v>85300000</v>
      </c>
      <c r="P166" s="455">
        <v>72400000</v>
      </c>
      <c r="Q166" s="455">
        <v>76896000</v>
      </c>
      <c r="R166" s="455">
        <f t="shared" ref="R166:R172" si="121">SUM(N166:Q166)</f>
        <v>354596000</v>
      </c>
      <c r="S166" s="36"/>
      <c r="T166" s="3"/>
      <c r="U166" s="3"/>
      <c r="V166" s="3"/>
      <c r="W166" s="3"/>
      <c r="X166" s="3"/>
      <c r="Y166" s="3"/>
      <c r="Z166" s="3"/>
      <c r="AA166" s="3"/>
      <c r="AB166" s="3"/>
      <c r="AC166" s="3"/>
      <c r="AD166" s="34"/>
      <c r="AE166" s="37"/>
      <c r="AF166" s="5"/>
      <c r="AG166" s="5"/>
      <c r="AH166" s="5"/>
      <c r="AI166" s="5"/>
      <c r="AJ166" s="5"/>
      <c r="AK166" s="5"/>
      <c r="AL166" s="5"/>
      <c r="AM166" s="5"/>
      <c r="AN166" s="5"/>
      <c r="AO166" s="5"/>
      <c r="AP166" s="82"/>
      <c r="AQ166" s="36"/>
      <c r="AR166" s="3"/>
      <c r="AS166" s="3"/>
      <c r="AT166" s="3"/>
      <c r="AU166" s="3"/>
      <c r="AV166" s="3"/>
      <c r="AW166" s="3"/>
      <c r="AX166" s="34"/>
      <c r="AY166" s="36"/>
      <c r="AZ166" s="199"/>
      <c r="BA166" s="192"/>
      <c r="BB166" s="4"/>
      <c r="BC166" s="4"/>
      <c r="BD166" s="4"/>
      <c r="BE166" s="4"/>
      <c r="BF166" s="4"/>
      <c r="BG166" s="4"/>
      <c r="BH166" s="141"/>
      <c r="BI166" s="164"/>
      <c r="BJ166" s="6"/>
      <c r="BK166" s="6"/>
      <c r="BL166" s="134"/>
      <c r="BM166" s="164"/>
      <c r="BN166" s="6"/>
      <c r="BO166" s="6"/>
      <c r="BP166" s="134"/>
      <c r="BQ166" s="8"/>
      <c r="BR166" s="4"/>
      <c r="BS166" s="4"/>
      <c r="BT166" s="141"/>
      <c r="BU166" s="164"/>
      <c r="BV166" s="6"/>
      <c r="BW166" s="6"/>
      <c r="BX166" s="134"/>
      <c r="BY166" s="8"/>
      <c r="BZ166" s="4"/>
      <c r="CA166" s="4"/>
      <c r="CB166" s="141"/>
      <c r="CC166" s="164"/>
      <c r="CD166" s="6"/>
      <c r="CE166" s="6"/>
      <c r="CF166" s="134"/>
      <c r="CG166" s="37"/>
      <c r="CH166" s="5"/>
      <c r="CI166" s="5"/>
      <c r="CJ166" s="82"/>
      <c r="CK166" s="8"/>
      <c r="CL166" s="4"/>
      <c r="CM166" s="4"/>
      <c r="CN166" s="141"/>
      <c r="CO166" s="147"/>
      <c r="CP166" s="128"/>
      <c r="CQ166" s="128"/>
      <c r="CR166" s="120"/>
    </row>
    <row r="167" spans="1:96" ht="40.5" customHeight="1" thickBot="1">
      <c r="A167" s="3"/>
      <c r="B167" s="10" t="str">
        <f>PONDERACION!H121</f>
        <v>3. Modernizar  la infreaestructura de las tecnologías de la información y las telecomunicaciones de la Entidad, de acuerdo con en el plan operativo anual.</v>
      </c>
      <c r="C167" s="207" t="str">
        <f>PONDERACION!I121</f>
        <v>Plan</v>
      </c>
      <c r="D167" s="207" t="str">
        <f>PONDERACION!J121</f>
        <v xml:space="preserve">Plan Operativo </v>
      </c>
      <c r="E167" s="266">
        <f>PONDERACION!K121</f>
        <v>1</v>
      </c>
      <c r="F167" s="266">
        <f>PONDERACION!L121</f>
        <v>1</v>
      </c>
      <c r="G167" s="266">
        <f>PONDERACION!M121</f>
        <v>1</v>
      </c>
      <c r="H167" s="266">
        <f>PONDERACION!N121</f>
        <v>1</v>
      </c>
      <c r="I167" s="266">
        <f>PONDERACION!O121</f>
        <v>4</v>
      </c>
      <c r="J167" s="267">
        <f>PONDERACION!P121</f>
        <v>0.14000000000000001</v>
      </c>
      <c r="K167" s="267">
        <f>PONDERACION!Q121</f>
        <v>0.12</v>
      </c>
      <c r="L167" s="267">
        <f>PONDERACION!R121</f>
        <v>0.12</v>
      </c>
      <c r="M167" s="267">
        <f>PONDERACION!S121</f>
        <v>0.12</v>
      </c>
      <c r="N167" s="454">
        <v>100000000</v>
      </c>
      <c r="O167" s="455">
        <v>87500000</v>
      </c>
      <c r="P167" s="455">
        <v>80200000</v>
      </c>
      <c r="Q167" s="455">
        <v>60000000</v>
      </c>
      <c r="R167" s="455">
        <f t="shared" si="121"/>
        <v>327700000</v>
      </c>
      <c r="S167" s="36"/>
      <c r="T167" s="3"/>
      <c r="U167" s="3"/>
      <c r="V167" s="3"/>
      <c r="W167" s="3"/>
      <c r="X167" s="3"/>
      <c r="Y167" s="3"/>
      <c r="Z167" s="3"/>
      <c r="AA167" s="3"/>
      <c r="AB167" s="3"/>
      <c r="AC167" s="3"/>
      <c r="AD167" s="34"/>
      <c r="AE167" s="37"/>
      <c r="AF167" s="5"/>
      <c r="AG167" s="5"/>
      <c r="AH167" s="5"/>
      <c r="AI167" s="5"/>
      <c r="AJ167" s="5"/>
      <c r="AK167" s="5"/>
      <c r="AL167" s="5"/>
      <c r="AM167" s="5"/>
      <c r="AN167" s="5"/>
      <c r="AO167" s="5"/>
      <c r="AP167" s="82"/>
      <c r="AQ167" s="36"/>
      <c r="AR167" s="3"/>
      <c r="AS167" s="3"/>
      <c r="AT167" s="3"/>
      <c r="AU167" s="3"/>
      <c r="AV167" s="3"/>
      <c r="AW167" s="3"/>
      <c r="AX167" s="34"/>
      <c r="AY167" s="36"/>
      <c r="AZ167" s="199"/>
      <c r="BA167" s="192"/>
      <c r="BB167" s="4"/>
      <c r="BC167" s="4"/>
      <c r="BD167" s="4"/>
      <c r="BE167" s="4"/>
      <c r="BF167" s="4"/>
      <c r="BG167" s="4"/>
      <c r="BH167" s="141"/>
      <c r="BI167" s="164"/>
      <c r="BJ167" s="6"/>
      <c r="BK167" s="6"/>
      <c r="BL167" s="134"/>
      <c r="BM167" s="164"/>
      <c r="BN167" s="6"/>
      <c r="BO167" s="6"/>
      <c r="BP167" s="134"/>
      <c r="BQ167" s="8"/>
      <c r="BR167" s="4"/>
      <c r="BS167" s="4"/>
      <c r="BT167" s="141"/>
      <c r="BU167" s="164"/>
      <c r="BV167" s="6"/>
      <c r="BW167" s="6"/>
      <c r="BX167" s="134"/>
      <c r="BY167" s="8"/>
      <c r="BZ167" s="4"/>
      <c r="CA167" s="4"/>
      <c r="CB167" s="141"/>
      <c r="CC167" s="164"/>
      <c r="CD167" s="6"/>
      <c r="CE167" s="6"/>
      <c r="CF167" s="134"/>
      <c r="CG167" s="37"/>
      <c r="CH167" s="5"/>
      <c r="CI167" s="5"/>
      <c r="CJ167" s="82"/>
      <c r="CK167" s="8"/>
      <c r="CL167" s="4"/>
      <c r="CM167" s="4"/>
      <c r="CN167" s="141"/>
      <c r="CO167" s="147"/>
      <c r="CP167" s="128"/>
      <c r="CQ167" s="128"/>
      <c r="CR167" s="120"/>
    </row>
    <row r="168" spans="1:96" ht="36.75" customHeight="1" thickBot="1">
      <c r="A168" s="3"/>
      <c r="B168" s="10" t="str">
        <f>PONDERACION!H122</f>
        <v>4. Realizar mantenimiento de  la infreaestructura de las tecnologías de la información y las telecomunicaciones de la Entidad, de acuerdo con en el plan operativo anual.</v>
      </c>
      <c r="C168" s="207" t="str">
        <f>PONDERACION!I122</f>
        <v>Plan</v>
      </c>
      <c r="D168" s="207" t="str">
        <f>PONDERACION!J122</f>
        <v xml:space="preserve">Plan Operativo </v>
      </c>
      <c r="E168" s="266">
        <f>PONDERACION!K122</f>
        <v>1</v>
      </c>
      <c r="F168" s="266">
        <f>PONDERACION!L122</f>
        <v>1</v>
      </c>
      <c r="G168" s="266">
        <f>PONDERACION!M122</f>
        <v>1</v>
      </c>
      <c r="H168" s="266">
        <f>PONDERACION!N122</f>
        <v>1</v>
      </c>
      <c r="I168" s="266">
        <f>PONDERACION!O122</f>
        <v>4</v>
      </c>
      <c r="J168" s="267">
        <f>PONDERACION!P122</f>
        <v>0.14000000000000001</v>
      </c>
      <c r="K168" s="267">
        <f>PONDERACION!Q122</f>
        <v>0.12</v>
      </c>
      <c r="L168" s="267">
        <f>PONDERACION!R122</f>
        <v>0.12</v>
      </c>
      <c r="M168" s="267">
        <f>PONDERACION!S122</f>
        <v>0.12</v>
      </c>
      <c r="N168" s="454">
        <v>40000000</v>
      </c>
      <c r="O168" s="455">
        <v>50000000</v>
      </c>
      <c r="P168" s="455">
        <v>59000000</v>
      </c>
      <c r="Q168" s="455">
        <v>60000000</v>
      </c>
      <c r="R168" s="455">
        <f t="shared" si="121"/>
        <v>209000000</v>
      </c>
      <c r="S168" s="36"/>
      <c r="T168" s="3"/>
      <c r="U168" s="3">
        <f>SUM(S168:T168)</f>
        <v>0</v>
      </c>
      <c r="V168" s="3"/>
      <c r="W168" s="3"/>
      <c r="X168" s="3">
        <f>SUM(V168:W168)</f>
        <v>0</v>
      </c>
      <c r="Y168" s="3"/>
      <c r="Z168" s="3"/>
      <c r="AA168" s="3">
        <f>SUM(Y168:Z168)</f>
        <v>0</v>
      </c>
      <c r="AB168" s="3"/>
      <c r="AC168" s="3"/>
      <c r="AD168" s="34">
        <f>SUM(AB168:AC168)</f>
        <v>0</v>
      </c>
      <c r="AE168" s="37" t="e">
        <f t="shared" si="119"/>
        <v>#DIV/0!</v>
      </c>
      <c r="AF168" s="5" t="e">
        <f t="shared" si="108"/>
        <v>#DIV/0!</v>
      </c>
      <c r="AG168" s="5" t="e">
        <f>SUM(AE168:AF168)</f>
        <v>#DIV/0!</v>
      </c>
      <c r="AH168" s="5" t="e">
        <f t="shared" si="109"/>
        <v>#DIV/0!</v>
      </c>
      <c r="AI168" s="5" t="e">
        <f t="shared" si="110"/>
        <v>#DIV/0!</v>
      </c>
      <c r="AJ168" s="5" t="e">
        <f>SUM(AH168:AI168)</f>
        <v>#DIV/0!</v>
      </c>
      <c r="AK168" s="5" t="e">
        <f t="shared" si="111"/>
        <v>#DIV/0!</v>
      </c>
      <c r="AL168" s="5" t="e">
        <f t="shared" si="112"/>
        <v>#DIV/0!</v>
      </c>
      <c r="AM168" s="5" t="e">
        <f>SUM(AK168:AL168)</f>
        <v>#DIV/0!</v>
      </c>
      <c r="AN168" s="5" t="e">
        <f t="shared" si="113"/>
        <v>#DIV/0!</v>
      </c>
      <c r="AO168" s="5" t="e">
        <f t="shared" si="114"/>
        <v>#DIV/0!</v>
      </c>
      <c r="AP168" s="82" t="e">
        <f>SUM(AN168:AO168)</f>
        <v>#DIV/0!</v>
      </c>
      <c r="AQ168" s="36"/>
      <c r="AR168" s="3"/>
      <c r="AS168" s="3"/>
      <c r="AT168" s="3"/>
      <c r="AU168" s="3"/>
      <c r="AV168" s="3"/>
      <c r="AW168" s="3"/>
      <c r="AX168" s="34"/>
      <c r="AY168" s="36">
        <f>+U168+X168+AA168+AD168</f>
        <v>0</v>
      </c>
      <c r="AZ168" s="199">
        <f>+AY168/I168</f>
        <v>0</v>
      </c>
      <c r="BA168" s="192"/>
      <c r="BB168" s="4"/>
      <c r="BC168" s="4"/>
      <c r="BD168" s="4"/>
      <c r="BE168" s="4"/>
      <c r="BF168" s="4"/>
      <c r="BG168" s="4"/>
      <c r="BH168" s="141"/>
      <c r="BI168" s="164"/>
      <c r="BJ168" s="6"/>
      <c r="BK168" s="6"/>
      <c r="BL168" s="134"/>
      <c r="BM168" s="164"/>
      <c r="BN168" s="6"/>
      <c r="BO168" s="6"/>
      <c r="BP168" s="134"/>
      <c r="BQ168" s="8" t="e">
        <f>+BM168/BI168</f>
        <v>#DIV/0!</v>
      </c>
      <c r="BR168" s="4" t="e">
        <f>+BN168/BJ168</f>
        <v>#DIV/0!</v>
      </c>
      <c r="BS168" s="4" t="e">
        <f>+BO168/BK168</f>
        <v>#DIV/0!</v>
      </c>
      <c r="BT168" s="141" t="e">
        <f>+BP168/BL168</f>
        <v>#DIV/0!</v>
      </c>
      <c r="BU168" s="164"/>
      <c r="BV168" s="6"/>
      <c r="BW168" s="6"/>
      <c r="BX168" s="134"/>
      <c r="BY168" s="8" t="e">
        <f>+BU168/BI168</f>
        <v>#DIV/0!</v>
      </c>
      <c r="BZ168" s="4" t="e">
        <f>+BV168/BJ168</f>
        <v>#DIV/0!</v>
      </c>
      <c r="CA168" s="4" t="e">
        <f>+BW168/BK168</f>
        <v>#DIV/0!</v>
      </c>
      <c r="CB168" s="141" t="e">
        <f>+BX168/BL168</f>
        <v>#DIV/0!</v>
      </c>
      <c r="CC168" s="164">
        <f>+BM168-BU168</f>
        <v>0</v>
      </c>
      <c r="CD168" s="6">
        <f>+BN168-BV168</f>
        <v>0</v>
      </c>
      <c r="CE168" s="6">
        <f>+BO168-BW168</f>
        <v>0</v>
      </c>
      <c r="CF168" s="134">
        <f>+BP168-BX168</f>
        <v>0</v>
      </c>
      <c r="CG168" s="37"/>
      <c r="CH168" s="5"/>
      <c r="CI168" s="5"/>
      <c r="CJ168" s="82"/>
      <c r="CK168" s="8" t="e">
        <f>+CG168/CC168</f>
        <v>#DIV/0!</v>
      </c>
      <c r="CL168" s="4" t="e">
        <f>+CH168/CD168</f>
        <v>#DIV/0!</v>
      </c>
      <c r="CM168" s="4" t="e">
        <f>+CI168/CE168</f>
        <v>#DIV/0!</v>
      </c>
      <c r="CN168" s="141" t="e">
        <f>+CJ168/CF168</f>
        <v>#DIV/0!</v>
      </c>
      <c r="CO168" s="147">
        <f>SUM(BI168:BL168)</f>
        <v>0</v>
      </c>
      <c r="CP168" s="128">
        <f>SUM(BM168:BP168)</f>
        <v>0</v>
      </c>
      <c r="CQ168" s="128">
        <f>SUM(BU168:BX168)</f>
        <v>0</v>
      </c>
      <c r="CR168" s="120" t="e">
        <f>+CQ168/CO168</f>
        <v>#DIV/0!</v>
      </c>
    </row>
    <row r="169" spans="1:96" ht="38.25" customHeight="1" thickBot="1">
      <c r="A169" s="3"/>
      <c r="B169" s="10" t="str">
        <f>PONDERACION!H123</f>
        <v>5. Integrar de manera progresiva los trámites ambientales de la entidad a la plataforma Vital, de acuerdo con en el plan operativo anual.</v>
      </c>
      <c r="C169" s="207" t="str">
        <f>PONDERACION!I123</f>
        <v>Plan</v>
      </c>
      <c r="D169" s="207" t="str">
        <f>PONDERACION!J123</f>
        <v>Plan Operativo implementado</v>
      </c>
      <c r="E169" s="266">
        <f>PONDERACION!K123</f>
        <v>0</v>
      </c>
      <c r="F169" s="266">
        <f>PONDERACION!L123</f>
        <v>1</v>
      </c>
      <c r="G169" s="266">
        <f>PONDERACION!M123</f>
        <v>1</v>
      </c>
      <c r="H169" s="266">
        <f>PONDERACION!N123</f>
        <v>1</v>
      </c>
      <c r="I169" s="266">
        <f>PONDERACION!O123</f>
        <v>3</v>
      </c>
      <c r="J169" s="267">
        <f>PONDERACION!P123</f>
        <v>0</v>
      </c>
      <c r="K169" s="267">
        <f>PONDERACION!Q123</f>
        <v>0.13</v>
      </c>
      <c r="L169" s="267">
        <f>PONDERACION!R123</f>
        <v>0.13</v>
      </c>
      <c r="M169" s="267">
        <f>PONDERACION!S123</f>
        <v>0.13</v>
      </c>
      <c r="N169" s="461">
        <v>0</v>
      </c>
      <c r="O169" s="455">
        <v>30000000</v>
      </c>
      <c r="P169" s="455">
        <v>30000000</v>
      </c>
      <c r="Q169" s="455">
        <v>60000000</v>
      </c>
      <c r="R169" s="455">
        <f t="shared" si="121"/>
        <v>120000000</v>
      </c>
      <c r="S169" s="36"/>
      <c r="T169" s="3"/>
      <c r="U169" s="3"/>
      <c r="V169" s="3"/>
      <c r="W169" s="3"/>
      <c r="X169" s="3"/>
      <c r="Y169" s="3"/>
      <c r="Z169" s="3"/>
      <c r="AA169" s="3"/>
      <c r="AB169" s="3"/>
      <c r="AC169" s="3"/>
      <c r="AD169" s="34"/>
      <c r="AE169" s="37"/>
      <c r="AF169" s="5"/>
      <c r="AG169" s="5"/>
      <c r="AH169" s="5"/>
      <c r="AI169" s="5"/>
      <c r="AJ169" s="5"/>
      <c r="AK169" s="5"/>
      <c r="AL169" s="5"/>
      <c r="AM169" s="5"/>
      <c r="AN169" s="5"/>
      <c r="AO169" s="5"/>
      <c r="AP169" s="82"/>
      <c r="AQ169" s="36"/>
      <c r="AR169" s="3"/>
      <c r="AS169" s="3"/>
      <c r="AT169" s="3"/>
      <c r="AU169" s="3"/>
      <c r="AV169" s="3"/>
      <c r="AW169" s="3"/>
      <c r="AX169" s="34"/>
      <c r="AY169" s="36"/>
      <c r="AZ169" s="199"/>
      <c r="BA169" s="192"/>
      <c r="BB169" s="4"/>
      <c r="BC169" s="4"/>
      <c r="BD169" s="4"/>
      <c r="BE169" s="4"/>
      <c r="BF169" s="4"/>
      <c r="BG169" s="4"/>
      <c r="BH169" s="141"/>
      <c r="BI169" s="164"/>
      <c r="BJ169" s="6"/>
      <c r="BK169" s="6"/>
      <c r="BL169" s="134"/>
      <c r="BM169" s="164"/>
      <c r="BN169" s="6"/>
      <c r="BO169" s="6"/>
      <c r="BP169" s="134"/>
      <c r="BQ169" s="8"/>
      <c r="BR169" s="4"/>
      <c r="BS169" s="4"/>
      <c r="BT169" s="141"/>
      <c r="BU169" s="164"/>
      <c r="BV169" s="6"/>
      <c r="BW169" s="6"/>
      <c r="BX169" s="134"/>
      <c r="BY169" s="8"/>
      <c r="BZ169" s="4"/>
      <c r="CA169" s="4"/>
      <c r="CB169" s="141"/>
      <c r="CC169" s="164"/>
      <c r="CD169" s="6"/>
      <c r="CE169" s="6"/>
      <c r="CF169" s="134"/>
      <c r="CG169" s="37"/>
      <c r="CH169" s="5"/>
      <c r="CI169" s="5"/>
      <c r="CJ169" s="82"/>
      <c r="CK169" s="8"/>
      <c r="CL169" s="4"/>
      <c r="CM169" s="4"/>
      <c r="CN169" s="141"/>
      <c r="CO169" s="147"/>
      <c r="CP169" s="128"/>
      <c r="CQ169" s="128"/>
      <c r="CR169" s="120"/>
    </row>
    <row r="170" spans="1:96" ht="32.25" customHeight="1" thickBot="1">
      <c r="A170" s="3"/>
      <c r="B170" s="10" t="str">
        <f>PONDERACION!H124</f>
        <v>6. Formular el plan de mantenimiento del parque automotor, maquinaria y equipo propiedad de la Corporación Autónoma Regional del Quindío.</v>
      </c>
      <c r="C170" s="207" t="str">
        <f>PONDERACION!I124</f>
        <v>Plan</v>
      </c>
      <c r="D170" s="207" t="str">
        <f>PONDERACION!J124</f>
        <v xml:space="preserve">Plan de Mantenimiento formulado </v>
      </c>
      <c r="E170" s="266">
        <f>PONDERACION!K124</f>
        <v>1</v>
      </c>
      <c r="F170" s="266">
        <f>PONDERACION!L124</f>
        <v>1</v>
      </c>
      <c r="G170" s="266">
        <f>PONDERACION!M124</f>
        <v>1</v>
      </c>
      <c r="H170" s="266">
        <f>PONDERACION!N124</f>
        <v>1</v>
      </c>
      <c r="I170" s="266">
        <f>PONDERACION!O124</f>
        <v>4</v>
      </c>
      <c r="J170" s="267">
        <f>PONDERACION!P124</f>
        <v>0.14000000000000001</v>
      </c>
      <c r="K170" s="267">
        <f>PONDERACION!Q124</f>
        <v>0.13</v>
      </c>
      <c r="L170" s="267">
        <f>PONDERACION!R124</f>
        <v>0.13</v>
      </c>
      <c r="M170" s="267">
        <f>PONDERACION!S124</f>
        <v>0.13</v>
      </c>
      <c r="N170" s="454">
        <v>14000000</v>
      </c>
      <c r="O170" s="455">
        <v>40000000</v>
      </c>
      <c r="P170" s="455">
        <v>42400000</v>
      </c>
      <c r="Q170" s="455">
        <v>44944000</v>
      </c>
      <c r="R170" s="455">
        <f t="shared" si="121"/>
        <v>141344000</v>
      </c>
      <c r="S170" s="36"/>
      <c r="T170" s="3"/>
      <c r="U170" s="3"/>
      <c r="V170" s="3"/>
      <c r="W170" s="3"/>
      <c r="X170" s="3"/>
      <c r="Y170" s="3"/>
      <c r="Z170" s="3"/>
      <c r="AA170" s="3"/>
      <c r="AB170" s="3"/>
      <c r="AC170" s="3"/>
      <c r="AD170" s="34"/>
      <c r="AE170" s="37"/>
      <c r="AF170" s="5"/>
      <c r="AG170" s="5"/>
      <c r="AH170" s="5"/>
      <c r="AI170" s="5"/>
      <c r="AJ170" s="5"/>
      <c r="AK170" s="5"/>
      <c r="AL170" s="5"/>
      <c r="AM170" s="5"/>
      <c r="AN170" s="5"/>
      <c r="AO170" s="5"/>
      <c r="AP170" s="82"/>
      <c r="AQ170" s="36"/>
      <c r="AR170" s="3"/>
      <c r="AS170" s="3"/>
      <c r="AT170" s="3"/>
      <c r="AU170" s="3"/>
      <c r="AV170" s="3"/>
      <c r="AW170" s="3"/>
      <c r="AX170" s="34"/>
      <c r="AY170" s="36"/>
      <c r="AZ170" s="199"/>
      <c r="BA170" s="192"/>
      <c r="BB170" s="4"/>
      <c r="BC170" s="4"/>
      <c r="BD170" s="4"/>
      <c r="BE170" s="4"/>
      <c r="BF170" s="4"/>
      <c r="BG170" s="4"/>
      <c r="BH170" s="141"/>
      <c r="BI170" s="164"/>
      <c r="BJ170" s="6"/>
      <c r="BK170" s="6"/>
      <c r="BL170" s="134"/>
      <c r="BM170" s="164"/>
      <c r="BN170" s="6"/>
      <c r="BO170" s="6"/>
      <c r="BP170" s="134"/>
      <c r="BQ170" s="8"/>
      <c r="BR170" s="4"/>
      <c r="BS170" s="4"/>
      <c r="BT170" s="141"/>
      <c r="BU170" s="164"/>
      <c r="BV170" s="6"/>
      <c r="BW170" s="6"/>
      <c r="BX170" s="134"/>
      <c r="BY170" s="8"/>
      <c r="BZ170" s="4"/>
      <c r="CA170" s="4"/>
      <c r="CB170" s="141"/>
      <c r="CC170" s="164"/>
      <c r="CD170" s="6"/>
      <c r="CE170" s="6"/>
      <c r="CF170" s="134"/>
      <c r="CG170" s="37"/>
      <c r="CH170" s="5"/>
      <c r="CI170" s="5"/>
      <c r="CJ170" s="82"/>
      <c r="CK170" s="8"/>
      <c r="CL170" s="4"/>
      <c r="CM170" s="4"/>
      <c r="CN170" s="141"/>
      <c r="CO170" s="147"/>
      <c r="CP170" s="128"/>
      <c r="CQ170" s="128"/>
      <c r="CR170" s="120"/>
    </row>
    <row r="171" spans="1:96" ht="36" customHeight="1" thickBot="1">
      <c r="A171" s="3"/>
      <c r="B171" s="10" t="str">
        <f>PONDERACION!H125</f>
        <v>7. Ejecutar el plan de mantenimiento del parque automotor, maquinaria y equipo propiedad de la Corporación Autónoma Regional del Quindío.</v>
      </c>
      <c r="C171" s="207" t="str">
        <f>PONDERACION!I125</f>
        <v>Porcentaje</v>
      </c>
      <c r="D171" s="207" t="str">
        <f>PONDERACION!J125</f>
        <v xml:space="preserve">%  Plan de Mantenimiento ejecutado </v>
      </c>
      <c r="E171" s="267">
        <f>PONDERACION!K125</f>
        <v>0.25</v>
      </c>
      <c r="F171" s="267">
        <f>PONDERACION!L125</f>
        <v>0.25</v>
      </c>
      <c r="G171" s="267">
        <f>PONDERACION!M125</f>
        <v>0.25</v>
      </c>
      <c r="H171" s="267">
        <f>PONDERACION!N125</f>
        <v>0.25</v>
      </c>
      <c r="I171" s="267">
        <f>PONDERACION!O125</f>
        <v>1</v>
      </c>
      <c r="J171" s="267">
        <f>PONDERACION!P125</f>
        <v>0.15</v>
      </c>
      <c r="K171" s="267">
        <f>PONDERACION!Q125</f>
        <v>0.13</v>
      </c>
      <c r="L171" s="267">
        <f>PONDERACION!R125</f>
        <v>0.13</v>
      </c>
      <c r="M171" s="267">
        <f>PONDERACION!S125</f>
        <v>0.13</v>
      </c>
      <c r="N171" s="454">
        <v>27500000</v>
      </c>
      <c r="O171" s="455">
        <v>60000000</v>
      </c>
      <c r="P171" s="455">
        <v>63600000</v>
      </c>
      <c r="Q171" s="455">
        <v>67416000</v>
      </c>
      <c r="R171" s="455">
        <f t="shared" si="121"/>
        <v>218516000</v>
      </c>
      <c r="S171" s="36"/>
      <c r="T171" s="3"/>
      <c r="U171" s="3"/>
      <c r="V171" s="3"/>
      <c r="W171" s="3"/>
      <c r="X171" s="3"/>
      <c r="Y171" s="3"/>
      <c r="Z171" s="3"/>
      <c r="AA171" s="3"/>
      <c r="AB171" s="3"/>
      <c r="AC171" s="3"/>
      <c r="AD171" s="34"/>
      <c r="AE171" s="37"/>
      <c r="AF171" s="5"/>
      <c r="AG171" s="5"/>
      <c r="AH171" s="5"/>
      <c r="AI171" s="5"/>
      <c r="AJ171" s="5"/>
      <c r="AK171" s="5"/>
      <c r="AL171" s="5"/>
      <c r="AM171" s="5"/>
      <c r="AN171" s="5"/>
      <c r="AO171" s="5"/>
      <c r="AP171" s="82"/>
      <c r="AQ171" s="36"/>
      <c r="AR171" s="3"/>
      <c r="AS171" s="3"/>
      <c r="AT171" s="3"/>
      <c r="AU171" s="3"/>
      <c r="AV171" s="3"/>
      <c r="AW171" s="3"/>
      <c r="AX171" s="34"/>
      <c r="AY171" s="36"/>
      <c r="AZ171" s="199"/>
      <c r="BA171" s="192"/>
      <c r="BB171" s="4"/>
      <c r="BC171" s="4"/>
      <c r="BD171" s="4"/>
      <c r="BE171" s="4"/>
      <c r="BF171" s="4"/>
      <c r="BG171" s="4"/>
      <c r="BH171" s="141"/>
      <c r="BI171" s="164"/>
      <c r="BJ171" s="6"/>
      <c r="BK171" s="6"/>
      <c r="BL171" s="134"/>
      <c r="BM171" s="164"/>
      <c r="BN171" s="6"/>
      <c r="BO171" s="6"/>
      <c r="BP171" s="134"/>
      <c r="BQ171" s="8"/>
      <c r="BR171" s="4"/>
      <c r="BS171" s="4"/>
      <c r="BT171" s="141"/>
      <c r="BU171" s="164"/>
      <c r="BV171" s="6"/>
      <c r="BW171" s="6"/>
      <c r="BX171" s="134"/>
      <c r="BY171" s="8"/>
      <c r="BZ171" s="4"/>
      <c r="CA171" s="4"/>
      <c r="CB171" s="141"/>
      <c r="CC171" s="164"/>
      <c r="CD171" s="6"/>
      <c r="CE171" s="6"/>
      <c r="CF171" s="134"/>
      <c r="CG171" s="37"/>
      <c r="CH171" s="5"/>
      <c r="CI171" s="5"/>
      <c r="CJ171" s="82"/>
      <c r="CK171" s="8"/>
      <c r="CL171" s="4"/>
      <c r="CM171" s="4"/>
      <c r="CN171" s="141"/>
      <c r="CO171" s="147"/>
      <c r="CP171" s="128"/>
      <c r="CQ171" s="128"/>
      <c r="CR171" s="120"/>
    </row>
    <row r="172" spans="1:96" ht="28.5" customHeight="1" thickBot="1">
      <c r="A172" s="3"/>
      <c r="B172" s="10" t="str">
        <f>PONDERACION!H126</f>
        <v>8. Realizar gestión del mobiliario propiedad de la Corporación Autónoma Regional del Quindío, de acuerdo con en el plan operativo anual.</v>
      </c>
      <c r="C172" s="207" t="str">
        <f>PONDERACION!I126</f>
        <v xml:space="preserve">Plan </v>
      </c>
      <c r="D172" s="207" t="str">
        <f>PONDERACION!J126</f>
        <v>Plan operativo</v>
      </c>
      <c r="E172" s="266">
        <f>PONDERACION!K126</f>
        <v>1</v>
      </c>
      <c r="F172" s="266">
        <f>PONDERACION!L126</f>
        <v>1</v>
      </c>
      <c r="G172" s="266">
        <f>PONDERACION!M126</f>
        <v>1</v>
      </c>
      <c r="H172" s="266">
        <f>PONDERACION!N126</f>
        <v>1</v>
      </c>
      <c r="I172" s="266">
        <f>PONDERACION!O126</f>
        <v>4</v>
      </c>
      <c r="J172" s="267">
        <f>PONDERACION!P126</f>
        <v>0.15</v>
      </c>
      <c r="K172" s="267">
        <f>PONDERACION!Q126</f>
        <v>0.13</v>
      </c>
      <c r="L172" s="267">
        <f>PONDERACION!R126</f>
        <v>0.13</v>
      </c>
      <c r="M172" s="267">
        <f>PONDERACION!S126</f>
        <v>0.13</v>
      </c>
      <c r="N172" s="454">
        <v>25000000</v>
      </c>
      <c r="O172" s="455">
        <v>109400000</v>
      </c>
      <c r="P172" s="455">
        <v>80540000</v>
      </c>
      <c r="Q172" s="455">
        <v>85000000</v>
      </c>
      <c r="R172" s="455">
        <f t="shared" si="121"/>
        <v>299940000</v>
      </c>
      <c r="S172" s="36"/>
      <c r="T172" s="3"/>
      <c r="U172" s="3"/>
      <c r="V172" s="3"/>
      <c r="W172" s="3"/>
      <c r="X172" s="3"/>
      <c r="Y172" s="3"/>
      <c r="Z172" s="3"/>
      <c r="AA172" s="3"/>
      <c r="AB172" s="3"/>
      <c r="AC172" s="3"/>
      <c r="AD172" s="34"/>
      <c r="AE172" s="37"/>
      <c r="AF172" s="5"/>
      <c r="AG172" s="5"/>
      <c r="AH172" s="5"/>
      <c r="AI172" s="5"/>
      <c r="AJ172" s="5"/>
      <c r="AK172" s="5"/>
      <c r="AL172" s="5"/>
      <c r="AM172" s="5"/>
      <c r="AN172" s="5"/>
      <c r="AO172" s="5"/>
      <c r="AP172" s="82"/>
      <c r="AQ172" s="36"/>
      <c r="AR172" s="3"/>
      <c r="AS172" s="3"/>
      <c r="AT172" s="3"/>
      <c r="AU172" s="3"/>
      <c r="AV172" s="3"/>
      <c r="AW172" s="3"/>
      <c r="AX172" s="34"/>
      <c r="AY172" s="36"/>
      <c r="AZ172" s="199"/>
      <c r="BA172" s="192"/>
      <c r="BB172" s="4"/>
      <c r="BC172" s="4"/>
      <c r="BD172" s="4"/>
      <c r="BE172" s="4"/>
      <c r="BF172" s="4"/>
      <c r="BG172" s="4"/>
      <c r="BH172" s="141"/>
      <c r="BI172" s="164"/>
      <c r="BJ172" s="6"/>
      <c r="BK172" s="6"/>
      <c r="BL172" s="134"/>
      <c r="BM172" s="164"/>
      <c r="BN172" s="6"/>
      <c r="BO172" s="6"/>
      <c r="BP172" s="134"/>
      <c r="BQ172" s="8"/>
      <c r="BR172" s="4"/>
      <c r="BS172" s="4"/>
      <c r="BT172" s="141"/>
      <c r="BU172" s="164"/>
      <c r="BV172" s="6"/>
      <c r="BW172" s="6"/>
      <c r="BX172" s="134"/>
      <c r="BY172" s="8"/>
      <c r="BZ172" s="4"/>
      <c r="CA172" s="4"/>
      <c r="CB172" s="141"/>
      <c r="CC172" s="164"/>
      <c r="CD172" s="6"/>
      <c r="CE172" s="6"/>
      <c r="CF172" s="134"/>
      <c r="CG172" s="37"/>
      <c r="CH172" s="5"/>
      <c r="CI172" s="5"/>
      <c r="CJ172" s="82"/>
      <c r="CK172" s="8"/>
      <c r="CL172" s="4"/>
      <c r="CM172" s="4"/>
      <c r="CN172" s="141"/>
      <c r="CO172" s="147"/>
      <c r="CP172" s="128"/>
      <c r="CQ172" s="128"/>
      <c r="CR172" s="120"/>
    </row>
    <row r="173" spans="1:96" ht="28.5" customHeight="1" thickBot="1">
      <c r="A173" s="60"/>
      <c r="B173" s="233" t="str">
        <f>PONDERACION!E127</f>
        <v>Proyecto 20. Mejoramiento y potencialización del talento humano de la Corporación Autónoma Regional del Quindío.</v>
      </c>
      <c r="C173" s="228"/>
      <c r="D173" s="59"/>
      <c r="E173" s="60"/>
      <c r="F173" s="60"/>
      <c r="G173" s="60"/>
      <c r="H173" s="60"/>
      <c r="I173" s="61"/>
      <c r="J173" s="251">
        <f>PROGR_PROYEC_PONDE!F25</f>
        <v>0.16</v>
      </c>
      <c r="K173" s="251">
        <f>J173</f>
        <v>0.16</v>
      </c>
      <c r="L173" s="251">
        <f>J173</f>
        <v>0.16</v>
      </c>
      <c r="M173" s="251">
        <f>J173</f>
        <v>0.16</v>
      </c>
      <c r="N173" s="469">
        <f>N175</f>
        <v>50000000</v>
      </c>
      <c r="O173" s="469">
        <f t="shared" ref="O173:R173" si="122">O175</f>
        <v>94799800</v>
      </c>
      <c r="P173" s="469">
        <f t="shared" si="122"/>
        <v>83623340</v>
      </c>
      <c r="Q173" s="469">
        <f t="shared" si="122"/>
        <v>70876000</v>
      </c>
      <c r="R173" s="469">
        <f t="shared" si="122"/>
        <v>299299140</v>
      </c>
      <c r="S173" s="59"/>
      <c r="T173" s="60"/>
      <c r="U173" s="60">
        <f t="shared" ref="U173:U183" si="123">SUM(S173:T173)</f>
        <v>0</v>
      </c>
      <c r="V173" s="60"/>
      <c r="W173" s="60"/>
      <c r="X173" s="60">
        <f t="shared" ref="X173:X183" si="124">SUM(V173:W173)</f>
        <v>0</v>
      </c>
      <c r="Y173" s="60"/>
      <c r="Z173" s="60"/>
      <c r="AA173" s="60">
        <f t="shared" ref="AA173:AA183" si="125">SUM(Y173:Z173)</f>
        <v>0</v>
      </c>
      <c r="AB173" s="60"/>
      <c r="AC173" s="60"/>
      <c r="AD173" s="114">
        <f t="shared" ref="AD173:AD183" si="126">SUM(AB173:AC173)</f>
        <v>0</v>
      </c>
      <c r="AE173" s="62" t="e">
        <f t="shared" si="119"/>
        <v>#DIV/0!</v>
      </c>
      <c r="AF173" s="63" t="e">
        <f t="shared" si="108"/>
        <v>#DIV/0!</v>
      </c>
      <c r="AG173" s="63" t="e">
        <f t="shared" ref="AG173:AG183" si="127">SUM(AE173:AF173)</f>
        <v>#DIV/0!</v>
      </c>
      <c r="AH173" s="63" t="e">
        <f t="shared" si="109"/>
        <v>#DIV/0!</v>
      </c>
      <c r="AI173" s="63" t="e">
        <f t="shared" si="110"/>
        <v>#DIV/0!</v>
      </c>
      <c r="AJ173" s="63" t="e">
        <f t="shared" ref="AJ173:AJ183" si="128">SUM(AH173:AI173)</f>
        <v>#DIV/0!</v>
      </c>
      <c r="AK173" s="63" t="e">
        <f t="shared" si="111"/>
        <v>#DIV/0!</v>
      </c>
      <c r="AL173" s="63" t="e">
        <f t="shared" si="112"/>
        <v>#DIV/0!</v>
      </c>
      <c r="AM173" s="63" t="e">
        <f t="shared" ref="AM173:AM183" si="129">SUM(AK173:AL173)</f>
        <v>#DIV/0!</v>
      </c>
      <c r="AN173" s="63" t="e">
        <f t="shared" si="113"/>
        <v>#DIV/0!</v>
      </c>
      <c r="AO173" s="63" t="e">
        <f t="shared" si="114"/>
        <v>#DIV/0!</v>
      </c>
      <c r="AP173" s="80" t="e">
        <f t="shared" ref="AP173:AP183" si="130">SUM(AN173:AO173)</f>
        <v>#DIV/0!</v>
      </c>
      <c r="AQ173" s="59"/>
      <c r="AR173" s="60"/>
      <c r="AS173" s="60"/>
      <c r="AT173" s="60"/>
      <c r="AU173" s="60"/>
      <c r="AV173" s="60"/>
      <c r="AW173" s="60"/>
      <c r="AX173" s="114"/>
      <c r="AY173" s="59">
        <f t="shared" ref="AY173:AY183" si="131">+U173+X173+AA173+AD173</f>
        <v>0</v>
      </c>
      <c r="AZ173" s="197" t="e">
        <f t="shared" ref="AZ173:AZ183" si="132">+AY173/I173</f>
        <v>#DIV/0!</v>
      </c>
      <c r="BA173" s="190"/>
      <c r="BB173" s="64"/>
      <c r="BC173" s="64"/>
      <c r="BD173" s="64"/>
      <c r="BE173" s="64"/>
      <c r="BF173" s="64"/>
      <c r="BG173" s="64"/>
      <c r="BH173" s="139"/>
      <c r="BI173" s="162"/>
      <c r="BJ173" s="66"/>
      <c r="BK173" s="66"/>
      <c r="BL173" s="132"/>
      <c r="BM173" s="162"/>
      <c r="BN173" s="66"/>
      <c r="BO173" s="66"/>
      <c r="BP173" s="132"/>
      <c r="BQ173" s="65" t="e">
        <f t="shared" ref="BQ173:BT176" si="133">+BM173/BI173</f>
        <v>#DIV/0!</v>
      </c>
      <c r="BR173" s="64" t="e">
        <f t="shared" si="133"/>
        <v>#DIV/0!</v>
      </c>
      <c r="BS173" s="64" t="e">
        <f t="shared" si="133"/>
        <v>#DIV/0!</v>
      </c>
      <c r="BT173" s="139" t="e">
        <f t="shared" si="133"/>
        <v>#DIV/0!</v>
      </c>
      <c r="BU173" s="162"/>
      <c r="BV173" s="66"/>
      <c r="BW173" s="66"/>
      <c r="BX173" s="132"/>
      <c r="BY173" s="65" t="e">
        <f t="shared" ref="BY173:CB175" si="134">+BU173/BI173</f>
        <v>#DIV/0!</v>
      </c>
      <c r="BZ173" s="64" t="e">
        <f t="shared" si="134"/>
        <v>#DIV/0!</v>
      </c>
      <c r="CA173" s="64" t="e">
        <f t="shared" si="134"/>
        <v>#DIV/0!</v>
      </c>
      <c r="CB173" s="139" t="e">
        <f t="shared" si="134"/>
        <v>#DIV/0!</v>
      </c>
      <c r="CC173" s="162">
        <f t="shared" ref="CC173:CF175" si="135">+BM173-BU173</f>
        <v>0</v>
      </c>
      <c r="CD173" s="66">
        <f t="shared" si="135"/>
        <v>0</v>
      </c>
      <c r="CE173" s="66">
        <f t="shared" si="135"/>
        <v>0</v>
      </c>
      <c r="CF173" s="132">
        <f t="shared" si="135"/>
        <v>0</v>
      </c>
      <c r="CG173" s="62"/>
      <c r="CH173" s="63"/>
      <c r="CI173" s="63"/>
      <c r="CJ173" s="80"/>
      <c r="CK173" s="65" t="e">
        <f t="shared" ref="CK173:CN175" si="136">+CG173/CC173</f>
        <v>#DIV/0!</v>
      </c>
      <c r="CL173" s="64" t="e">
        <f t="shared" si="136"/>
        <v>#DIV/0!</v>
      </c>
      <c r="CM173" s="64" t="e">
        <f t="shared" si="136"/>
        <v>#DIV/0!</v>
      </c>
      <c r="CN173" s="139" t="e">
        <f t="shared" si="136"/>
        <v>#DIV/0!</v>
      </c>
      <c r="CO173" s="145">
        <f>SUM(BI173:BL173)</f>
        <v>0</v>
      </c>
      <c r="CP173" s="126">
        <f>SUM(BM173:BP173)</f>
        <v>0</v>
      </c>
      <c r="CQ173" s="126">
        <f>SUM(BU173:BX173)</f>
        <v>0</v>
      </c>
      <c r="CR173" s="118" t="e">
        <f>+CQ173/CO173</f>
        <v>#DIV/0!</v>
      </c>
    </row>
    <row r="174" spans="1:96" ht="13.5" thickBot="1">
      <c r="A174" s="68"/>
      <c r="B174" s="229" t="s">
        <v>2583</v>
      </c>
      <c r="C174" s="229"/>
      <c r="D174" s="67"/>
      <c r="E174" s="68"/>
      <c r="F174" s="68"/>
      <c r="G174" s="68"/>
      <c r="H174" s="68"/>
      <c r="I174" s="69"/>
      <c r="J174" s="71"/>
      <c r="K174" s="72"/>
      <c r="L174" s="72"/>
      <c r="M174" s="81"/>
      <c r="N174" s="464"/>
      <c r="O174" s="464"/>
      <c r="P174" s="464"/>
      <c r="Q174" s="464"/>
      <c r="R174" s="464"/>
      <c r="S174" s="67"/>
      <c r="T174" s="68"/>
      <c r="U174" s="68">
        <f t="shared" si="123"/>
        <v>0</v>
      </c>
      <c r="V174" s="68"/>
      <c r="W174" s="68"/>
      <c r="X174" s="68">
        <f t="shared" si="124"/>
        <v>0</v>
      </c>
      <c r="Y174" s="68"/>
      <c r="Z174" s="68"/>
      <c r="AA174" s="68">
        <f t="shared" si="125"/>
        <v>0</v>
      </c>
      <c r="AB174" s="68"/>
      <c r="AC174" s="68"/>
      <c r="AD174" s="115">
        <f t="shared" si="126"/>
        <v>0</v>
      </c>
      <c r="AE174" s="174" t="e">
        <f t="shared" si="119"/>
        <v>#DIV/0!</v>
      </c>
      <c r="AF174" s="100" t="e">
        <f t="shared" si="108"/>
        <v>#DIV/0!</v>
      </c>
      <c r="AG174" s="100" t="e">
        <f t="shared" si="127"/>
        <v>#DIV/0!</v>
      </c>
      <c r="AH174" s="100" t="e">
        <f t="shared" si="109"/>
        <v>#DIV/0!</v>
      </c>
      <c r="AI174" s="100" t="e">
        <f t="shared" si="110"/>
        <v>#DIV/0!</v>
      </c>
      <c r="AJ174" s="100" t="e">
        <f t="shared" si="128"/>
        <v>#DIV/0!</v>
      </c>
      <c r="AK174" s="100" t="e">
        <f t="shared" si="111"/>
        <v>#DIV/0!</v>
      </c>
      <c r="AL174" s="100" t="e">
        <f t="shared" si="112"/>
        <v>#DIV/0!</v>
      </c>
      <c r="AM174" s="100" t="e">
        <f t="shared" si="129"/>
        <v>#DIV/0!</v>
      </c>
      <c r="AN174" s="100" t="e">
        <f t="shared" si="113"/>
        <v>#DIV/0!</v>
      </c>
      <c r="AO174" s="100" t="e">
        <f t="shared" si="114"/>
        <v>#DIV/0!</v>
      </c>
      <c r="AP174" s="183" t="e">
        <f t="shared" si="130"/>
        <v>#DIV/0!</v>
      </c>
      <c r="AQ174" s="67"/>
      <c r="AR174" s="68"/>
      <c r="AS174" s="68"/>
      <c r="AT174" s="68"/>
      <c r="AU174" s="68"/>
      <c r="AV174" s="68"/>
      <c r="AW174" s="68"/>
      <c r="AX174" s="115"/>
      <c r="AY174" s="67">
        <f t="shared" si="131"/>
        <v>0</v>
      </c>
      <c r="AZ174" s="198" t="e">
        <f t="shared" si="132"/>
        <v>#DIV/0!</v>
      </c>
      <c r="BA174" s="191"/>
      <c r="BB174" s="73"/>
      <c r="BC174" s="73"/>
      <c r="BD174" s="73"/>
      <c r="BE174" s="73"/>
      <c r="BF174" s="73"/>
      <c r="BG174" s="73"/>
      <c r="BH174" s="140"/>
      <c r="BI174" s="163"/>
      <c r="BJ174" s="75"/>
      <c r="BK174" s="75"/>
      <c r="BL174" s="133"/>
      <c r="BM174" s="163"/>
      <c r="BN174" s="75"/>
      <c r="BO174" s="75"/>
      <c r="BP174" s="133"/>
      <c r="BQ174" s="74" t="e">
        <f t="shared" si="133"/>
        <v>#DIV/0!</v>
      </c>
      <c r="BR174" s="73" t="e">
        <f t="shared" si="133"/>
        <v>#DIV/0!</v>
      </c>
      <c r="BS174" s="73" t="e">
        <f t="shared" si="133"/>
        <v>#DIV/0!</v>
      </c>
      <c r="BT174" s="140" t="e">
        <f t="shared" si="133"/>
        <v>#DIV/0!</v>
      </c>
      <c r="BU174" s="163"/>
      <c r="BV174" s="75"/>
      <c r="BW174" s="75"/>
      <c r="BX174" s="133"/>
      <c r="BY174" s="74" t="e">
        <f t="shared" si="134"/>
        <v>#DIV/0!</v>
      </c>
      <c r="BZ174" s="73" t="e">
        <f t="shared" si="134"/>
        <v>#DIV/0!</v>
      </c>
      <c r="CA174" s="73" t="e">
        <f t="shared" si="134"/>
        <v>#DIV/0!</v>
      </c>
      <c r="CB174" s="140" t="e">
        <f t="shared" si="134"/>
        <v>#DIV/0!</v>
      </c>
      <c r="CC174" s="163">
        <f t="shared" si="135"/>
        <v>0</v>
      </c>
      <c r="CD174" s="75">
        <f t="shared" si="135"/>
        <v>0</v>
      </c>
      <c r="CE174" s="75">
        <f t="shared" si="135"/>
        <v>0</v>
      </c>
      <c r="CF174" s="133">
        <f t="shared" si="135"/>
        <v>0</v>
      </c>
      <c r="CG174" s="174"/>
      <c r="CH174" s="100"/>
      <c r="CI174" s="100"/>
      <c r="CJ174" s="183"/>
      <c r="CK174" s="74" t="e">
        <f t="shared" si="136"/>
        <v>#DIV/0!</v>
      </c>
      <c r="CL174" s="73" t="e">
        <f t="shared" si="136"/>
        <v>#DIV/0!</v>
      </c>
      <c r="CM174" s="73" t="e">
        <f t="shared" si="136"/>
        <v>#DIV/0!</v>
      </c>
      <c r="CN174" s="140" t="e">
        <f t="shared" si="136"/>
        <v>#DIV/0!</v>
      </c>
      <c r="CO174" s="146">
        <f>SUM(BI174:BL174)</f>
        <v>0</v>
      </c>
      <c r="CP174" s="127">
        <f>SUM(BM174:BP174)</f>
        <v>0</v>
      </c>
      <c r="CQ174" s="127">
        <f>SUM(BU174:BX174)</f>
        <v>0</v>
      </c>
      <c r="CR174" s="119" t="e">
        <f>+CQ174/CO174</f>
        <v>#DIV/0!</v>
      </c>
    </row>
    <row r="175" spans="1:96" ht="33.75" customHeight="1" thickBot="1">
      <c r="A175" s="3"/>
      <c r="B175" s="10" t="str">
        <f>PONDERACION!H127</f>
        <v>1. Fortalecer el talento humano y modernización institucional, de acuerdo con en el plan operativo anual.</v>
      </c>
      <c r="C175" s="207" t="str">
        <f>PONDERACION!I127</f>
        <v xml:space="preserve">Plan </v>
      </c>
      <c r="D175" s="207" t="str">
        <f>PONDERACION!J127</f>
        <v>Plan operativo implementado</v>
      </c>
      <c r="E175" s="261">
        <f>PONDERACION!K127</f>
        <v>1</v>
      </c>
      <c r="F175" s="261">
        <f>PONDERACION!L127</f>
        <v>1</v>
      </c>
      <c r="G175" s="261">
        <f>PONDERACION!M127</f>
        <v>1</v>
      </c>
      <c r="H175" s="261">
        <f>PONDERACION!N127</f>
        <v>1</v>
      </c>
      <c r="I175" s="261">
        <f>PONDERACION!O127</f>
        <v>4</v>
      </c>
      <c r="J175" s="262">
        <f>PONDERACION!P127</f>
        <v>1</v>
      </c>
      <c r="K175" s="262">
        <f>PONDERACION!Q127</f>
        <v>1</v>
      </c>
      <c r="L175" s="262">
        <f>PONDERACION!R127</f>
        <v>1</v>
      </c>
      <c r="M175" s="262">
        <f>PONDERACION!S127</f>
        <v>1</v>
      </c>
      <c r="N175" s="474">
        <v>50000000</v>
      </c>
      <c r="O175" s="459">
        <v>94799800</v>
      </c>
      <c r="P175" s="459">
        <v>83623340</v>
      </c>
      <c r="Q175" s="459">
        <v>70876000</v>
      </c>
      <c r="R175" s="459">
        <f>SUM(N175:Q175)</f>
        <v>299299140</v>
      </c>
      <c r="S175" s="36"/>
      <c r="T175" s="3"/>
      <c r="U175" s="3">
        <f t="shared" si="123"/>
        <v>0</v>
      </c>
      <c r="V175" s="3"/>
      <c r="W175" s="3"/>
      <c r="X175" s="3">
        <f t="shared" si="124"/>
        <v>0</v>
      </c>
      <c r="Y175" s="3"/>
      <c r="Z175" s="3"/>
      <c r="AA175" s="3">
        <f t="shared" si="125"/>
        <v>0</v>
      </c>
      <c r="AB175" s="3"/>
      <c r="AC175" s="3"/>
      <c r="AD175" s="34">
        <f t="shared" si="126"/>
        <v>0</v>
      </c>
      <c r="AE175" s="37" t="e">
        <f t="shared" si="119"/>
        <v>#DIV/0!</v>
      </c>
      <c r="AF175" s="5" t="e">
        <f t="shared" si="108"/>
        <v>#DIV/0!</v>
      </c>
      <c r="AG175" s="5" t="e">
        <f t="shared" si="127"/>
        <v>#DIV/0!</v>
      </c>
      <c r="AH175" s="5" t="e">
        <f t="shared" si="109"/>
        <v>#DIV/0!</v>
      </c>
      <c r="AI175" s="5" t="e">
        <f t="shared" si="110"/>
        <v>#DIV/0!</v>
      </c>
      <c r="AJ175" s="5" t="e">
        <f t="shared" si="128"/>
        <v>#DIV/0!</v>
      </c>
      <c r="AK175" s="5" t="e">
        <f t="shared" si="111"/>
        <v>#DIV/0!</v>
      </c>
      <c r="AL175" s="5" t="e">
        <f t="shared" si="112"/>
        <v>#DIV/0!</v>
      </c>
      <c r="AM175" s="5" t="e">
        <f t="shared" si="129"/>
        <v>#DIV/0!</v>
      </c>
      <c r="AN175" s="5" t="e">
        <f t="shared" si="113"/>
        <v>#DIV/0!</v>
      </c>
      <c r="AO175" s="5" t="e">
        <f t="shared" si="114"/>
        <v>#DIV/0!</v>
      </c>
      <c r="AP175" s="82" t="e">
        <f t="shared" si="130"/>
        <v>#DIV/0!</v>
      </c>
      <c r="AQ175" s="36"/>
      <c r="AR175" s="3"/>
      <c r="AS175" s="3"/>
      <c r="AT175" s="3"/>
      <c r="AU175" s="3"/>
      <c r="AV175" s="3"/>
      <c r="AW175" s="3"/>
      <c r="AX175" s="34"/>
      <c r="AY175" s="36">
        <f t="shared" si="131"/>
        <v>0</v>
      </c>
      <c r="AZ175" s="199">
        <f t="shared" si="132"/>
        <v>0</v>
      </c>
      <c r="BA175" s="192"/>
      <c r="BB175" s="4"/>
      <c r="BC175" s="4"/>
      <c r="BD175" s="4"/>
      <c r="BE175" s="4"/>
      <c r="BF175" s="4"/>
      <c r="BG175" s="4"/>
      <c r="BH175" s="141"/>
      <c r="BI175" s="164"/>
      <c r="BJ175" s="6"/>
      <c r="BK175" s="6"/>
      <c r="BL175" s="134"/>
      <c r="BM175" s="164"/>
      <c r="BN175" s="6"/>
      <c r="BO175" s="6"/>
      <c r="BP175" s="134"/>
      <c r="BQ175" s="8" t="e">
        <f t="shared" si="133"/>
        <v>#DIV/0!</v>
      </c>
      <c r="BR175" s="4" t="e">
        <f t="shared" si="133"/>
        <v>#DIV/0!</v>
      </c>
      <c r="BS175" s="4" t="e">
        <f t="shared" si="133"/>
        <v>#DIV/0!</v>
      </c>
      <c r="BT175" s="141" t="e">
        <f t="shared" si="133"/>
        <v>#DIV/0!</v>
      </c>
      <c r="BU175" s="164"/>
      <c r="BV175" s="6"/>
      <c r="BW175" s="6"/>
      <c r="BX175" s="134"/>
      <c r="BY175" s="8" t="e">
        <f t="shared" si="134"/>
        <v>#DIV/0!</v>
      </c>
      <c r="BZ175" s="4" t="e">
        <f t="shared" si="134"/>
        <v>#DIV/0!</v>
      </c>
      <c r="CA175" s="4" t="e">
        <f t="shared" si="134"/>
        <v>#DIV/0!</v>
      </c>
      <c r="CB175" s="141" t="e">
        <f t="shared" si="134"/>
        <v>#DIV/0!</v>
      </c>
      <c r="CC175" s="164">
        <f t="shared" si="135"/>
        <v>0</v>
      </c>
      <c r="CD175" s="6">
        <f t="shared" si="135"/>
        <v>0</v>
      </c>
      <c r="CE175" s="6">
        <f t="shared" si="135"/>
        <v>0</v>
      </c>
      <c r="CF175" s="134">
        <f t="shared" si="135"/>
        <v>0</v>
      </c>
      <c r="CG175" s="37"/>
      <c r="CH175" s="5"/>
      <c r="CI175" s="5"/>
      <c r="CJ175" s="82"/>
      <c r="CK175" s="8" t="e">
        <f t="shared" si="136"/>
        <v>#DIV/0!</v>
      </c>
      <c r="CL175" s="4" t="e">
        <f t="shared" si="136"/>
        <v>#DIV/0!</v>
      </c>
      <c r="CM175" s="4" t="e">
        <f t="shared" si="136"/>
        <v>#DIV/0!</v>
      </c>
      <c r="CN175" s="141" t="e">
        <f t="shared" si="136"/>
        <v>#DIV/0!</v>
      </c>
      <c r="CO175" s="147">
        <f>SUM(BI175:BL175)</f>
        <v>0</v>
      </c>
      <c r="CP175" s="128">
        <f>SUM(BM175:BP175)</f>
        <v>0</v>
      </c>
      <c r="CQ175" s="128">
        <f>SUM(BU175:BX175)</f>
        <v>0</v>
      </c>
      <c r="CR175" s="120" t="e">
        <f>+CQ175/CO175</f>
        <v>#DIV/0!</v>
      </c>
    </row>
    <row r="176" spans="1:96" ht="27" customHeight="1" thickBot="1">
      <c r="A176" s="60"/>
      <c r="B176" s="233" t="str">
        <f>PONDERACION!E128</f>
        <v>Proyecto 21. Mejoramiento del servicio y atención al ciudadano en la Corporación Autónoma Regional del Quindío.</v>
      </c>
      <c r="C176" s="228"/>
      <c r="D176" s="59"/>
      <c r="E176" s="60"/>
      <c r="F176" s="60"/>
      <c r="G176" s="60"/>
      <c r="H176" s="60"/>
      <c r="I176" s="61"/>
      <c r="J176" s="251">
        <f>PROGR_PROYEC_PONDE!F26</f>
        <v>0.16</v>
      </c>
      <c r="K176" s="251">
        <f>J176</f>
        <v>0.16</v>
      </c>
      <c r="L176" s="251">
        <f>J176</f>
        <v>0.16</v>
      </c>
      <c r="M176" s="251">
        <f>J176</f>
        <v>0.16</v>
      </c>
      <c r="N176" s="469">
        <f>N178+N179+N180</f>
        <v>245000000</v>
      </c>
      <c r="O176" s="469">
        <f t="shared" ref="O176:R176" si="137">O178+O179+O180</f>
        <v>198900000</v>
      </c>
      <c r="P176" s="469">
        <f t="shared" si="137"/>
        <v>250000000</v>
      </c>
      <c r="Q176" s="469">
        <f t="shared" si="137"/>
        <v>226700000</v>
      </c>
      <c r="R176" s="469">
        <f t="shared" si="137"/>
        <v>920600000</v>
      </c>
      <c r="S176" s="59"/>
      <c r="T176" s="60"/>
      <c r="U176" s="60">
        <f t="shared" si="123"/>
        <v>0</v>
      </c>
      <c r="V176" s="60"/>
      <c r="W176" s="60"/>
      <c r="X176" s="60">
        <f t="shared" si="124"/>
        <v>0</v>
      </c>
      <c r="Y176" s="60"/>
      <c r="Z176" s="60"/>
      <c r="AA176" s="60">
        <f t="shared" si="125"/>
        <v>0</v>
      </c>
      <c r="AB176" s="60"/>
      <c r="AC176" s="60"/>
      <c r="AD176" s="114">
        <f t="shared" si="126"/>
        <v>0</v>
      </c>
      <c r="AE176" s="62" t="e">
        <f t="shared" si="119"/>
        <v>#DIV/0!</v>
      </c>
      <c r="AF176" s="63" t="e">
        <f t="shared" si="108"/>
        <v>#DIV/0!</v>
      </c>
      <c r="AG176" s="63" t="e">
        <f t="shared" si="127"/>
        <v>#DIV/0!</v>
      </c>
      <c r="AH176" s="63" t="e">
        <f t="shared" si="109"/>
        <v>#DIV/0!</v>
      </c>
      <c r="AI176" s="63" t="e">
        <f t="shared" si="110"/>
        <v>#DIV/0!</v>
      </c>
      <c r="AJ176" s="63" t="e">
        <f t="shared" si="128"/>
        <v>#DIV/0!</v>
      </c>
      <c r="AK176" s="63" t="e">
        <f t="shared" si="111"/>
        <v>#DIV/0!</v>
      </c>
      <c r="AL176" s="63" t="e">
        <f t="shared" si="112"/>
        <v>#DIV/0!</v>
      </c>
      <c r="AM176" s="63" t="e">
        <f t="shared" si="129"/>
        <v>#DIV/0!</v>
      </c>
      <c r="AN176" s="63" t="e">
        <f t="shared" si="113"/>
        <v>#DIV/0!</v>
      </c>
      <c r="AO176" s="63" t="e">
        <f t="shared" si="114"/>
        <v>#DIV/0!</v>
      </c>
      <c r="AP176" s="80" t="e">
        <f t="shared" si="130"/>
        <v>#DIV/0!</v>
      </c>
      <c r="AQ176" s="59"/>
      <c r="AR176" s="60"/>
      <c r="AS176" s="60"/>
      <c r="AT176" s="60"/>
      <c r="AU176" s="60"/>
      <c r="AV176" s="60"/>
      <c r="AW176" s="60"/>
      <c r="AX176" s="114"/>
      <c r="AY176" s="59">
        <f t="shared" si="131"/>
        <v>0</v>
      </c>
      <c r="AZ176" s="197" t="e">
        <f t="shared" si="132"/>
        <v>#DIV/0!</v>
      </c>
      <c r="BA176" s="190"/>
      <c r="BB176" s="64"/>
      <c r="BC176" s="64"/>
      <c r="BD176" s="64"/>
      <c r="BE176" s="64"/>
      <c r="BF176" s="64"/>
      <c r="BG176" s="64"/>
      <c r="BH176" s="139"/>
      <c r="BI176" s="162"/>
      <c r="BJ176" s="66"/>
      <c r="BK176" s="66"/>
      <c r="BL176" s="132"/>
      <c r="BM176" s="162"/>
      <c r="BN176" s="66"/>
      <c r="BO176" s="66"/>
      <c r="BP176" s="132"/>
      <c r="BQ176" s="65" t="e">
        <f t="shared" si="133"/>
        <v>#DIV/0!</v>
      </c>
      <c r="BR176" s="64" t="e">
        <f t="shared" si="133"/>
        <v>#DIV/0!</v>
      </c>
      <c r="BS176" s="64" t="e">
        <f t="shared" si="133"/>
        <v>#DIV/0!</v>
      </c>
      <c r="BT176" s="139" t="e">
        <f t="shared" si="133"/>
        <v>#DIV/0!</v>
      </c>
      <c r="BU176" s="162"/>
      <c r="BV176" s="66"/>
      <c r="BW176" s="66"/>
      <c r="BX176" s="132"/>
      <c r="BY176" s="65" t="e">
        <f t="shared" ref="BY176:BY204" si="138">+BU176/BI176</f>
        <v>#DIV/0!</v>
      </c>
      <c r="BZ176" s="64" t="e">
        <f t="shared" ref="BZ176:BZ204" si="139">+BV176/BJ176</f>
        <v>#DIV/0!</v>
      </c>
      <c r="CA176" s="64" t="e">
        <f t="shared" ref="CA176:CA204" si="140">+BW176/BK176</f>
        <v>#DIV/0!</v>
      </c>
      <c r="CB176" s="139" t="e">
        <f t="shared" ref="CB176:CB204" si="141">+BX176/BL176</f>
        <v>#DIV/0!</v>
      </c>
      <c r="CC176" s="162">
        <f t="shared" ref="CC176:CC204" si="142">+BM176-BU176</f>
        <v>0</v>
      </c>
      <c r="CD176" s="66">
        <f t="shared" ref="CD176:CD204" si="143">+BN176-BV176</f>
        <v>0</v>
      </c>
      <c r="CE176" s="66">
        <f t="shared" ref="CE176:CE204" si="144">+BO176-BW176</f>
        <v>0</v>
      </c>
      <c r="CF176" s="132">
        <f t="shared" ref="CF176:CF204" si="145">+BP176-BX176</f>
        <v>0</v>
      </c>
      <c r="CG176" s="62"/>
      <c r="CH176" s="63"/>
      <c r="CI176" s="63"/>
      <c r="CJ176" s="80"/>
      <c r="CK176" s="65" t="e">
        <f t="shared" ref="CK176:CK204" si="146">+CG176/CC176</f>
        <v>#DIV/0!</v>
      </c>
      <c r="CL176" s="64" t="e">
        <f t="shared" ref="CL176:CL204" si="147">+CH176/CD176</f>
        <v>#DIV/0!</v>
      </c>
      <c r="CM176" s="64" t="e">
        <f t="shared" ref="CM176:CM204" si="148">+CI176/CE176</f>
        <v>#DIV/0!</v>
      </c>
      <c r="CN176" s="139" t="e">
        <f t="shared" ref="CN176:CN204" si="149">+CJ176/CF176</f>
        <v>#DIV/0!</v>
      </c>
      <c r="CO176" s="145">
        <f t="shared" ref="CO176:CO204" si="150">SUM(BI176:BL176)</f>
        <v>0</v>
      </c>
      <c r="CP176" s="126">
        <f t="shared" ref="CP176:CP204" si="151">SUM(BM176:BP176)</f>
        <v>0</v>
      </c>
      <c r="CQ176" s="126">
        <f t="shared" ref="CQ176:CQ204" si="152">SUM(BU176:BX176)</f>
        <v>0</v>
      </c>
      <c r="CR176" s="118" t="e">
        <f t="shared" ref="CR176:CR204" si="153">+CQ176/CO176</f>
        <v>#DIV/0!</v>
      </c>
    </row>
    <row r="177" spans="1:96" ht="13.5" thickBot="1">
      <c r="A177" s="68"/>
      <c r="B177" s="229" t="s">
        <v>2583</v>
      </c>
      <c r="C177" s="229"/>
      <c r="D177" s="67"/>
      <c r="E177" s="68"/>
      <c r="F177" s="68"/>
      <c r="G177" s="68"/>
      <c r="H177" s="68"/>
      <c r="I177" s="69"/>
      <c r="J177" s="71"/>
      <c r="K177" s="72"/>
      <c r="L177" s="72"/>
      <c r="M177" s="81"/>
      <c r="N177" s="464"/>
      <c r="O177" s="464"/>
      <c r="P177" s="464"/>
      <c r="Q177" s="464"/>
      <c r="R177" s="464"/>
      <c r="S177" s="67"/>
      <c r="T177" s="68"/>
      <c r="U177" s="68">
        <f t="shared" si="123"/>
        <v>0</v>
      </c>
      <c r="V177" s="68"/>
      <c r="W177" s="68"/>
      <c r="X177" s="68">
        <f t="shared" si="124"/>
        <v>0</v>
      </c>
      <c r="Y177" s="68"/>
      <c r="Z177" s="68"/>
      <c r="AA177" s="68">
        <f t="shared" si="125"/>
        <v>0</v>
      </c>
      <c r="AB177" s="68"/>
      <c r="AC177" s="68"/>
      <c r="AD177" s="115">
        <f t="shared" si="126"/>
        <v>0</v>
      </c>
      <c r="AE177" s="174" t="e">
        <f t="shared" si="119"/>
        <v>#DIV/0!</v>
      </c>
      <c r="AF177" s="100" t="e">
        <f t="shared" si="108"/>
        <v>#DIV/0!</v>
      </c>
      <c r="AG177" s="100" t="e">
        <f t="shared" si="127"/>
        <v>#DIV/0!</v>
      </c>
      <c r="AH177" s="100" t="e">
        <f t="shared" si="109"/>
        <v>#DIV/0!</v>
      </c>
      <c r="AI177" s="100" t="e">
        <f t="shared" si="110"/>
        <v>#DIV/0!</v>
      </c>
      <c r="AJ177" s="100" t="e">
        <f t="shared" si="128"/>
        <v>#DIV/0!</v>
      </c>
      <c r="AK177" s="100" t="e">
        <f t="shared" si="111"/>
        <v>#DIV/0!</v>
      </c>
      <c r="AL177" s="100" t="e">
        <f t="shared" si="112"/>
        <v>#DIV/0!</v>
      </c>
      <c r="AM177" s="100" t="e">
        <f t="shared" si="129"/>
        <v>#DIV/0!</v>
      </c>
      <c r="AN177" s="100" t="e">
        <f t="shared" si="113"/>
        <v>#DIV/0!</v>
      </c>
      <c r="AO177" s="100" t="e">
        <f t="shared" si="114"/>
        <v>#DIV/0!</v>
      </c>
      <c r="AP177" s="183" t="e">
        <f t="shared" si="130"/>
        <v>#DIV/0!</v>
      </c>
      <c r="AQ177" s="67"/>
      <c r="AR177" s="68"/>
      <c r="AS177" s="68"/>
      <c r="AT177" s="68"/>
      <c r="AU177" s="68"/>
      <c r="AV177" s="68"/>
      <c r="AW177" s="68"/>
      <c r="AX177" s="115"/>
      <c r="AY177" s="67">
        <f t="shared" si="131"/>
        <v>0</v>
      </c>
      <c r="AZ177" s="198" t="e">
        <f t="shared" si="132"/>
        <v>#DIV/0!</v>
      </c>
      <c r="BA177" s="191"/>
      <c r="BB177" s="73"/>
      <c r="BC177" s="73"/>
      <c r="BD177" s="73"/>
      <c r="BE177" s="73"/>
      <c r="BF177" s="73"/>
      <c r="BG177" s="73"/>
      <c r="BH177" s="140"/>
      <c r="BI177" s="163"/>
      <c r="BJ177" s="75"/>
      <c r="BK177" s="75"/>
      <c r="BL177" s="133"/>
      <c r="BM177" s="163"/>
      <c r="BN177" s="75"/>
      <c r="BO177" s="75"/>
      <c r="BP177" s="133"/>
      <c r="BQ177" s="74" t="e">
        <f t="shared" ref="BQ177:BQ204" si="154">+BM177/BI177</f>
        <v>#DIV/0!</v>
      </c>
      <c r="BR177" s="73" t="e">
        <f t="shared" ref="BR177:BR204" si="155">+BN177/BJ177</f>
        <v>#DIV/0!</v>
      </c>
      <c r="BS177" s="73" t="e">
        <f t="shared" ref="BS177:BS204" si="156">+BO177/BK177</f>
        <v>#DIV/0!</v>
      </c>
      <c r="BT177" s="140" t="e">
        <f t="shared" ref="BT177:BT204" si="157">+BP177/BL177</f>
        <v>#DIV/0!</v>
      </c>
      <c r="BU177" s="163"/>
      <c r="BV177" s="75"/>
      <c r="BW177" s="75"/>
      <c r="BX177" s="133"/>
      <c r="BY177" s="74" t="e">
        <f t="shared" si="138"/>
        <v>#DIV/0!</v>
      </c>
      <c r="BZ177" s="73" t="e">
        <f t="shared" si="139"/>
        <v>#DIV/0!</v>
      </c>
      <c r="CA177" s="73" t="e">
        <f t="shared" si="140"/>
        <v>#DIV/0!</v>
      </c>
      <c r="CB177" s="140" t="e">
        <f t="shared" si="141"/>
        <v>#DIV/0!</v>
      </c>
      <c r="CC177" s="163">
        <f t="shared" si="142"/>
        <v>0</v>
      </c>
      <c r="CD177" s="75">
        <f t="shared" si="143"/>
        <v>0</v>
      </c>
      <c r="CE177" s="75">
        <f t="shared" si="144"/>
        <v>0</v>
      </c>
      <c r="CF177" s="133">
        <f t="shared" si="145"/>
        <v>0</v>
      </c>
      <c r="CG177" s="174"/>
      <c r="CH177" s="100"/>
      <c r="CI177" s="100"/>
      <c r="CJ177" s="183"/>
      <c r="CK177" s="74" t="e">
        <f t="shared" si="146"/>
        <v>#DIV/0!</v>
      </c>
      <c r="CL177" s="73" t="e">
        <f t="shared" si="147"/>
        <v>#DIV/0!</v>
      </c>
      <c r="CM177" s="73" t="e">
        <f t="shared" si="148"/>
        <v>#DIV/0!</v>
      </c>
      <c r="CN177" s="140" t="e">
        <f t="shared" si="149"/>
        <v>#DIV/0!</v>
      </c>
      <c r="CO177" s="146">
        <f t="shared" si="150"/>
        <v>0</v>
      </c>
      <c r="CP177" s="127">
        <f t="shared" si="151"/>
        <v>0</v>
      </c>
      <c r="CQ177" s="127">
        <f t="shared" si="152"/>
        <v>0</v>
      </c>
      <c r="CR177" s="119" t="e">
        <f t="shared" si="153"/>
        <v>#DIV/0!</v>
      </c>
    </row>
    <row r="178" spans="1:96" ht="35.25" customHeight="1" thickBot="1">
      <c r="A178" s="234"/>
      <c r="B178" s="10" t="str">
        <f>PONDERACION!H128</f>
        <v>1.Ejecutar acciones de mejoramiento continuo para la satisfacción de los grupos de valor de la entidad, definidas en el programa anual.</v>
      </c>
      <c r="C178" s="207" t="str">
        <f>PONDERACION!I128</f>
        <v>Porcentaje</v>
      </c>
      <c r="D178" s="207" t="str">
        <f>PONDERACION!J128</f>
        <v xml:space="preserve">% de Ejecución programa </v>
      </c>
      <c r="E178" s="262">
        <f>PONDERACION!K128</f>
        <v>0.25</v>
      </c>
      <c r="F178" s="262">
        <f>PONDERACION!L128</f>
        <v>0.25</v>
      </c>
      <c r="G178" s="262">
        <f>PONDERACION!M128</f>
        <v>0.25</v>
      </c>
      <c r="H178" s="262">
        <f>PONDERACION!N128</f>
        <v>0.25</v>
      </c>
      <c r="I178" s="262">
        <f>PONDERACION!O128</f>
        <v>1</v>
      </c>
      <c r="J178" s="262">
        <f>PONDERACION!P128</f>
        <v>0.33</v>
      </c>
      <c r="K178" s="262">
        <f>PONDERACION!Q128</f>
        <v>0.33</v>
      </c>
      <c r="L178" s="262">
        <f>PONDERACION!R128</f>
        <v>0.33</v>
      </c>
      <c r="M178" s="262">
        <f>PONDERACION!S128</f>
        <v>0.33</v>
      </c>
      <c r="N178" s="474">
        <v>180000000</v>
      </c>
      <c r="O178" s="459">
        <v>96400000</v>
      </c>
      <c r="P178" s="459">
        <v>84000000</v>
      </c>
      <c r="Q178" s="459">
        <v>88800000</v>
      </c>
      <c r="R178" s="459">
        <f>SUM(N178:Q178)</f>
        <v>449200000</v>
      </c>
      <c r="S178" s="36"/>
      <c r="T178" s="3"/>
      <c r="U178" s="3">
        <f t="shared" si="123"/>
        <v>0</v>
      </c>
      <c r="V178" s="3"/>
      <c r="W178" s="3"/>
      <c r="X178" s="3">
        <f t="shared" si="124"/>
        <v>0</v>
      </c>
      <c r="Y178" s="3"/>
      <c r="Z178" s="3"/>
      <c r="AA178" s="3">
        <f t="shared" si="125"/>
        <v>0</v>
      </c>
      <c r="AB178" s="3"/>
      <c r="AC178" s="3"/>
      <c r="AD178" s="34">
        <f t="shared" si="126"/>
        <v>0</v>
      </c>
      <c r="AE178" s="37"/>
      <c r="AF178" s="5"/>
      <c r="AG178" s="5">
        <f t="shared" si="127"/>
        <v>0</v>
      </c>
      <c r="AH178" s="5"/>
      <c r="AI178" s="5"/>
      <c r="AJ178" s="5">
        <f t="shared" si="128"/>
        <v>0</v>
      </c>
      <c r="AK178" s="5"/>
      <c r="AL178" s="5"/>
      <c r="AM178" s="5">
        <f t="shared" si="129"/>
        <v>0</v>
      </c>
      <c r="AN178" s="5"/>
      <c r="AO178" s="5"/>
      <c r="AP178" s="82">
        <f t="shared" si="130"/>
        <v>0</v>
      </c>
      <c r="AQ178" s="36"/>
      <c r="AR178" s="3"/>
      <c r="AS178" s="3"/>
      <c r="AT178" s="3"/>
      <c r="AU178" s="3"/>
      <c r="AV178" s="3"/>
      <c r="AW178" s="3"/>
      <c r="AX178" s="34"/>
      <c r="AY178" s="36">
        <f t="shared" si="131"/>
        <v>0</v>
      </c>
      <c r="AZ178" s="202">
        <f t="shared" si="132"/>
        <v>0</v>
      </c>
      <c r="BA178" s="192"/>
      <c r="BB178" s="4"/>
      <c r="BC178" s="4"/>
      <c r="BD178" s="4"/>
      <c r="BE178" s="4"/>
      <c r="BF178" s="4"/>
      <c r="BG178" s="4"/>
      <c r="BH178" s="141"/>
      <c r="BI178" s="164">
        <f t="shared" ref="BI178:BP178" si="158">SUM(BI7:BI177)</f>
        <v>0</v>
      </c>
      <c r="BJ178" s="6">
        <f t="shared" si="158"/>
        <v>0</v>
      </c>
      <c r="BK178" s="6">
        <f t="shared" si="158"/>
        <v>0</v>
      </c>
      <c r="BL178" s="134">
        <f t="shared" si="158"/>
        <v>0</v>
      </c>
      <c r="BM178" s="154">
        <f t="shared" si="158"/>
        <v>0</v>
      </c>
      <c r="BN178" s="103">
        <f t="shared" si="158"/>
        <v>0</v>
      </c>
      <c r="BO178" s="103">
        <f t="shared" si="158"/>
        <v>0</v>
      </c>
      <c r="BP178" s="151">
        <f t="shared" si="158"/>
        <v>0</v>
      </c>
      <c r="BQ178" s="8" t="e">
        <f t="shared" si="154"/>
        <v>#DIV/0!</v>
      </c>
      <c r="BR178" s="4" t="e">
        <f t="shared" si="155"/>
        <v>#DIV/0!</v>
      </c>
      <c r="BS178" s="4" t="e">
        <f t="shared" si="156"/>
        <v>#DIV/0!</v>
      </c>
      <c r="BT178" s="141" t="e">
        <f t="shared" si="157"/>
        <v>#DIV/0!</v>
      </c>
      <c r="BU178" s="154">
        <f>SUM(BU7:BU177)</f>
        <v>0</v>
      </c>
      <c r="BV178" s="103">
        <f>SUM(BV7:BV177)</f>
        <v>0</v>
      </c>
      <c r="BW178" s="103">
        <f>SUM(BW7:BW177)</f>
        <v>0</v>
      </c>
      <c r="BX178" s="151">
        <f>SUM(BX7:BX177)</f>
        <v>0</v>
      </c>
      <c r="BY178" s="8" t="e">
        <f t="shared" si="138"/>
        <v>#DIV/0!</v>
      </c>
      <c r="BZ178" s="4" t="e">
        <f t="shared" si="139"/>
        <v>#DIV/0!</v>
      </c>
      <c r="CA178" s="4" t="e">
        <f t="shared" si="140"/>
        <v>#DIV/0!</v>
      </c>
      <c r="CB178" s="141" t="e">
        <f t="shared" si="141"/>
        <v>#DIV/0!</v>
      </c>
      <c r="CC178" s="154">
        <f t="shared" si="142"/>
        <v>0</v>
      </c>
      <c r="CD178" s="103">
        <f t="shared" si="143"/>
        <v>0</v>
      </c>
      <c r="CE178" s="103">
        <f t="shared" si="144"/>
        <v>0</v>
      </c>
      <c r="CF178" s="151">
        <f t="shared" si="145"/>
        <v>0</v>
      </c>
      <c r="CG178" s="37"/>
      <c r="CH178" s="5"/>
      <c r="CI178" s="5"/>
      <c r="CJ178" s="82"/>
      <c r="CK178" s="8" t="e">
        <f t="shared" si="146"/>
        <v>#DIV/0!</v>
      </c>
      <c r="CL178" s="4" t="e">
        <f t="shared" si="147"/>
        <v>#DIV/0!</v>
      </c>
      <c r="CM178" s="4" t="e">
        <f t="shared" si="148"/>
        <v>#DIV/0!</v>
      </c>
      <c r="CN178" s="141" t="e">
        <f t="shared" si="149"/>
        <v>#DIV/0!</v>
      </c>
      <c r="CO178" s="147">
        <f t="shared" si="150"/>
        <v>0</v>
      </c>
      <c r="CP178" s="128">
        <f t="shared" si="151"/>
        <v>0</v>
      </c>
      <c r="CQ178" s="128">
        <f t="shared" si="152"/>
        <v>0</v>
      </c>
      <c r="CR178" s="120" t="e">
        <f t="shared" si="153"/>
        <v>#DIV/0!</v>
      </c>
    </row>
    <row r="179" spans="1:96" ht="32.25" customHeight="1" thickBot="1">
      <c r="A179" s="3"/>
      <c r="B179" s="10" t="str">
        <f>PONDERACION!H129</f>
        <v>2. Fortalecer el proceso de gestión documental de la entidad, de acuerdo con en el plan operativo anual.</v>
      </c>
      <c r="C179" s="207" t="str">
        <f>PONDERACION!I129</f>
        <v>Plan</v>
      </c>
      <c r="D179" s="207" t="str">
        <f>PONDERACION!J129</f>
        <v>Plan operativo implementados</v>
      </c>
      <c r="E179" s="261">
        <f>PONDERACION!K129</f>
        <v>1</v>
      </c>
      <c r="F179" s="261">
        <f>PONDERACION!L129</f>
        <v>1</v>
      </c>
      <c r="G179" s="261">
        <f>PONDERACION!M129</f>
        <v>1</v>
      </c>
      <c r="H179" s="261">
        <f>PONDERACION!N129</f>
        <v>1</v>
      </c>
      <c r="I179" s="261">
        <f>PONDERACION!O129</f>
        <v>4</v>
      </c>
      <c r="J179" s="262">
        <f>PONDERACION!P129</f>
        <v>0.33</v>
      </c>
      <c r="K179" s="262">
        <f>PONDERACION!Q129</f>
        <v>0.33</v>
      </c>
      <c r="L179" s="262">
        <f>PONDERACION!R129</f>
        <v>0.33</v>
      </c>
      <c r="M179" s="262">
        <f>PONDERACION!S129</f>
        <v>0.33</v>
      </c>
      <c r="N179" s="454">
        <v>40000000</v>
      </c>
      <c r="O179" s="455">
        <v>65000000</v>
      </c>
      <c r="P179" s="455">
        <v>89000000</v>
      </c>
      <c r="Q179" s="455">
        <v>70900000</v>
      </c>
      <c r="R179" s="459">
        <f t="shared" ref="R179:R180" si="159">SUM(N179:Q179)</f>
        <v>264900000</v>
      </c>
      <c r="S179" s="36"/>
      <c r="T179" s="3"/>
      <c r="U179" s="3">
        <f t="shared" si="123"/>
        <v>0</v>
      </c>
      <c r="V179" s="3"/>
      <c r="W179" s="3"/>
      <c r="X179" s="3">
        <f t="shared" si="124"/>
        <v>0</v>
      </c>
      <c r="Y179" s="3"/>
      <c r="Z179" s="3"/>
      <c r="AA179" s="3">
        <f t="shared" si="125"/>
        <v>0</v>
      </c>
      <c r="AB179" s="3"/>
      <c r="AC179" s="3"/>
      <c r="AD179" s="34">
        <f t="shared" si="126"/>
        <v>0</v>
      </c>
      <c r="AE179" s="37"/>
      <c r="AF179" s="5"/>
      <c r="AG179" s="5">
        <f t="shared" si="127"/>
        <v>0</v>
      </c>
      <c r="AH179" s="5"/>
      <c r="AI179" s="5"/>
      <c r="AJ179" s="5">
        <f t="shared" si="128"/>
        <v>0</v>
      </c>
      <c r="AK179" s="5"/>
      <c r="AL179" s="5"/>
      <c r="AM179" s="5">
        <f t="shared" si="129"/>
        <v>0</v>
      </c>
      <c r="AN179" s="5"/>
      <c r="AO179" s="5"/>
      <c r="AP179" s="82">
        <f t="shared" si="130"/>
        <v>0</v>
      </c>
      <c r="AQ179" s="36"/>
      <c r="AR179" s="3"/>
      <c r="AS179" s="3"/>
      <c r="AT179" s="3"/>
      <c r="AU179" s="3"/>
      <c r="AV179" s="3"/>
      <c r="AW179" s="3"/>
      <c r="AX179" s="34"/>
      <c r="AY179" s="36">
        <f t="shared" si="131"/>
        <v>0</v>
      </c>
      <c r="AZ179" s="202">
        <f t="shared" si="132"/>
        <v>0</v>
      </c>
      <c r="BA179" s="194"/>
      <c r="BB179" s="3"/>
      <c r="BC179" s="3"/>
      <c r="BD179" s="3"/>
      <c r="BE179" s="3"/>
      <c r="BF179" s="3"/>
      <c r="BG179" s="3"/>
      <c r="BH179" s="34"/>
      <c r="BI179" s="36"/>
      <c r="BJ179" s="3"/>
      <c r="BK179" s="3"/>
      <c r="BL179" s="34"/>
      <c r="BM179" s="36"/>
      <c r="BN179" s="3"/>
      <c r="BO179" s="3"/>
      <c r="BP179" s="34"/>
      <c r="BQ179" s="36" t="e">
        <f t="shared" si="154"/>
        <v>#DIV/0!</v>
      </c>
      <c r="BR179" s="3" t="e">
        <f t="shared" si="155"/>
        <v>#DIV/0!</v>
      </c>
      <c r="BS179" s="3" t="e">
        <f t="shared" si="156"/>
        <v>#DIV/0!</v>
      </c>
      <c r="BT179" s="34" t="e">
        <f t="shared" si="157"/>
        <v>#DIV/0!</v>
      </c>
      <c r="BU179" s="36"/>
      <c r="BV179" s="3"/>
      <c r="BW179" s="3"/>
      <c r="BX179" s="34"/>
      <c r="BY179" s="36" t="e">
        <f t="shared" si="138"/>
        <v>#DIV/0!</v>
      </c>
      <c r="BZ179" s="3" t="e">
        <f t="shared" si="139"/>
        <v>#DIV/0!</v>
      </c>
      <c r="CA179" s="3" t="e">
        <f t="shared" si="140"/>
        <v>#DIV/0!</v>
      </c>
      <c r="CB179" s="34" t="e">
        <f t="shared" si="141"/>
        <v>#DIV/0!</v>
      </c>
      <c r="CC179" s="154">
        <f t="shared" si="142"/>
        <v>0</v>
      </c>
      <c r="CD179" s="103">
        <f t="shared" si="143"/>
        <v>0</v>
      </c>
      <c r="CE179" s="103">
        <f t="shared" si="144"/>
        <v>0</v>
      </c>
      <c r="CF179" s="151">
        <f t="shared" si="145"/>
        <v>0</v>
      </c>
      <c r="CG179" s="37"/>
      <c r="CH179" s="5"/>
      <c r="CI179" s="5"/>
      <c r="CJ179" s="82"/>
      <c r="CK179" s="36" t="e">
        <f t="shared" si="146"/>
        <v>#DIV/0!</v>
      </c>
      <c r="CL179" s="3" t="e">
        <f t="shared" si="147"/>
        <v>#DIV/0!</v>
      </c>
      <c r="CM179" s="3" t="e">
        <f t="shared" si="148"/>
        <v>#DIV/0!</v>
      </c>
      <c r="CN179" s="34" t="e">
        <f t="shared" si="149"/>
        <v>#DIV/0!</v>
      </c>
      <c r="CO179" s="35">
        <f t="shared" si="150"/>
        <v>0</v>
      </c>
      <c r="CP179" s="35">
        <f t="shared" si="151"/>
        <v>0</v>
      </c>
      <c r="CQ179" s="35">
        <f t="shared" si="152"/>
        <v>0</v>
      </c>
      <c r="CR179" s="7" t="e">
        <f t="shared" si="153"/>
        <v>#DIV/0!</v>
      </c>
    </row>
    <row r="180" spans="1:96" ht="46.5" customHeight="1" thickBot="1">
      <c r="A180" s="3"/>
      <c r="B180" s="10" t="str">
        <f>PONDERACION!H130</f>
        <v>3. Desarrollar acciones para el fortalecimiento del Centro de Documentación de la Corporación como estrategia de educación y gestión ambiental, definidas en el programa anual.</v>
      </c>
      <c r="C180" s="207" t="str">
        <f>PONDERACION!I130</f>
        <v>Porcentaje</v>
      </c>
      <c r="D180" s="207" t="str">
        <f>PONDERACION!J130</f>
        <v xml:space="preserve">% de Ejecución programa </v>
      </c>
      <c r="E180" s="262">
        <f>PONDERACION!K130</f>
        <v>0.25</v>
      </c>
      <c r="F180" s="262">
        <f>PONDERACION!L130</f>
        <v>0.25</v>
      </c>
      <c r="G180" s="262">
        <f>PONDERACION!M130</f>
        <v>0.25</v>
      </c>
      <c r="H180" s="262">
        <f>PONDERACION!N130</f>
        <v>0.25</v>
      </c>
      <c r="I180" s="262">
        <f>PONDERACION!O130</f>
        <v>1</v>
      </c>
      <c r="J180" s="262">
        <f>PONDERACION!P130</f>
        <v>0.34</v>
      </c>
      <c r="K180" s="262">
        <f>PONDERACION!Q130</f>
        <v>0.34</v>
      </c>
      <c r="L180" s="262">
        <f>PONDERACION!R130</f>
        <v>0.34</v>
      </c>
      <c r="M180" s="262">
        <f>PONDERACION!S130</f>
        <v>0.34</v>
      </c>
      <c r="N180" s="454">
        <v>25000000</v>
      </c>
      <c r="O180" s="455">
        <v>37500000</v>
      </c>
      <c r="P180" s="455">
        <v>77000000</v>
      </c>
      <c r="Q180" s="455">
        <v>67000000</v>
      </c>
      <c r="R180" s="459">
        <f t="shared" si="159"/>
        <v>206500000</v>
      </c>
      <c r="S180" s="36"/>
      <c r="T180" s="3"/>
      <c r="U180" s="3">
        <f t="shared" si="123"/>
        <v>0</v>
      </c>
      <c r="V180" s="3"/>
      <c r="W180" s="3"/>
      <c r="X180" s="3">
        <f t="shared" si="124"/>
        <v>0</v>
      </c>
      <c r="Y180" s="3"/>
      <c r="Z180" s="3"/>
      <c r="AA180" s="3">
        <f t="shared" si="125"/>
        <v>0</v>
      </c>
      <c r="AB180" s="3"/>
      <c r="AC180" s="3"/>
      <c r="AD180" s="34">
        <f t="shared" si="126"/>
        <v>0</v>
      </c>
      <c r="AE180" s="37"/>
      <c r="AF180" s="5"/>
      <c r="AG180" s="5">
        <f t="shared" si="127"/>
        <v>0</v>
      </c>
      <c r="AH180" s="5"/>
      <c r="AI180" s="5"/>
      <c r="AJ180" s="5">
        <f t="shared" si="128"/>
        <v>0</v>
      </c>
      <c r="AK180" s="5"/>
      <c r="AL180" s="5"/>
      <c r="AM180" s="5">
        <f t="shared" si="129"/>
        <v>0</v>
      </c>
      <c r="AN180" s="5"/>
      <c r="AO180" s="5"/>
      <c r="AP180" s="82">
        <f t="shared" si="130"/>
        <v>0</v>
      </c>
      <c r="AQ180" s="36"/>
      <c r="AR180" s="3"/>
      <c r="AS180" s="3"/>
      <c r="AT180" s="3"/>
      <c r="AU180" s="3"/>
      <c r="AV180" s="3"/>
      <c r="AW180" s="3"/>
      <c r="AX180" s="34"/>
      <c r="AY180" s="36">
        <f t="shared" si="131"/>
        <v>0</v>
      </c>
      <c r="AZ180" s="202">
        <f t="shared" si="132"/>
        <v>0</v>
      </c>
      <c r="BA180" s="194"/>
      <c r="BB180" s="3"/>
      <c r="BC180" s="3"/>
      <c r="BD180" s="3"/>
      <c r="BE180" s="3"/>
      <c r="BF180" s="3"/>
      <c r="BG180" s="3"/>
      <c r="BH180" s="34"/>
      <c r="BI180" s="36"/>
      <c r="BJ180" s="3"/>
      <c r="BK180" s="3"/>
      <c r="BL180" s="34"/>
      <c r="BM180" s="36"/>
      <c r="BN180" s="3"/>
      <c r="BO180" s="3"/>
      <c r="BP180" s="34"/>
      <c r="BQ180" s="36" t="e">
        <f t="shared" si="154"/>
        <v>#DIV/0!</v>
      </c>
      <c r="BR180" s="3" t="e">
        <f t="shared" si="155"/>
        <v>#DIV/0!</v>
      </c>
      <c r="BS180" s="3" t="e">
        <f t="shared" si="156"/>
        <v>#DIV/0!</v>
      </c>
      <c r="BT180" s="34" t="e">
        <f t="shared" si="157"/>
        <v>#DIV/0!</v>
      </c>
      <c r="BU180" s="36"/>
      <c r="BV180" s="3"/>
      <c r="BW180" s="3"/>
      <c r="BX180" s="34"/>
      <c r="BY180" s="36" t="e">
        <f t="shared" si="138"/>
        <v>#DIV/0!</v>
      </c>
      <c r="BZ180" s="3" t="e">
        <f t="shared" si="139"/>
        <v>#DIV/0!</v>
      </c>
      <c r="CA180" s="3" t="e">
        <f t="shared" si="140"/>
        <v>#DIV/0!</v>
      </c>
      <c r="CB180" s="34" t="e">
        <f t="shared" si="141"/>
        <v>#DIV/0!</v>
      </c>
      <c r="CC180" s="154">
        <f t="shared" si="142"/>
        <v>0</v>
      </c>
      <c r="CD180" s="103">
        <f t="shared" si="143"/>
        <v>0</v>
      </c>
      <c r="CE180" s="103">
        <f t="shared" si="144"/>
        <v>0</v>
      </c>
      <c r="CF180" s="151">
        <f t="shared" si="145"/>
        <v>0</v>
      </c>
      <c r="CG180" s="37"/>
      <c r="CH180" s="5"/>
      <c r="CI180" s="5"/>
      <c r="CJ180" s="82"/>
      <c r="CK180" s="36" t="e">
        <f t="shared" si="146"/>
        <v>#DIV/0!</v>
      </c>
      <c r="CL180" s="3" t="e">
        <f t="shared" si="147"/>
        <v>#DIV/0!</v>
      </c>
      <c r="CM180" s="3" t="e">
        <f t="shared" si="148"/>
        <v>#DIV/0!</v>
      </c>
      <c r="CN180" s="34" t="e">
        <f t="shared" si="149"/>
        <v>#DIV/0!</v>
      </c>
      <c r="CO180" s="35">
        <f t="shared" si="150"/>
        <v>0</v>
      </c>
      <c r="CP180" s="35">
        <f t="shared" si="151"/>
        <v>0</v>
      </c>
      <c r="CQ180" s="35">
        <f t="shared" si="152"/>
        <v>0</v>
      </c>
      <c r="CR180" s="7" t="e">
        <f t="shared" si="153"/>
        <v>#DIV/0!</v>
      </c>
    </row>
    <row r="181" spans="1:96" ht="26.25" thickBot="1">
      <c r="A181" s="60"/>
      <c r="B181" s="233" t="str">
        <f>PONDERACION!E131</f>
        <v>Proyecto 22. Mejoramiento del proceso de comunicaciones de la Corporación Autónoma Regional del Quindío.</v>
      </c>
      <c r="C181" s="228"/>
      <c r="D181" s="59"/>
      <c r="E181" s="60"/>
      <c r="F181" s="60"/>
      <c r="G181" s="60"/>
      <c r="H181" s="60"/>
      <c r="I181" s="61"/>
      <c r="J181" s="251">
        <f>PROGR_PROYEC_PONDE!F27</f>
        <v>0.16</v>
      </c>
      <c r="K181" s="251">
        <f>J181</f>
        <v>0.16</v>
      </c>
      <c r="L181" s="251">
        <f>J181</f>
        <v>0.16</v>
      </c>
      <c r="M181" s="251">
        <f>J181</f>
        <v>0.16</v>
      </c>
      <c r="N181" s="469">
        <f>N183+N184+N185+N186+N187</f>
        <v>350000000</v>
      </c>
      <c r="O181" s="469">
        <f t="shared" ref="O181:R181" si="160">O183+O184+O185+O186+O187</f>
        <v>397200000</v>
      </c>
      <c r="P181" s="469">
        <f t="shared" si="160"/>
        <v>471807000</v>
      </c>
      <c r="Q181" s="469">
        <f t="shared" si="160"/>
        <v>435058100.59000003</v>
      </c>
      <c r="R181" s="469">
        <f t="shared" si="160"/>
        <v>1654065100.5900002</v>
      </c>
      <c r="S181" s="59"/>
      <c r="T181" s="60"/>
      <c r="U181" s="60">
        <f t="shared" si="123"/>
        <v>0</v>
      </c>
      <c r="V181" s="60"/>
      <c r="W181" s="60"/>
      <c r="X181" s="60">
        <f t="shared" si="124"/>
        <v>0</v>
      </c>
      <c r="Y181" s="60"/>
      <c r="Z181" s="60"/>
      <c r="AA181" s="60">
        <f t="shared" si="125"/>
        <v>0</v>
      </c>
      <c r="AB181" s="60"/>
      <c r="AC181" s="60"/>
      <c r="AD181" s="114">
        <f t="shared" si="126"/>
        <v>0</v>
      </c>
      <c r="AE181" s="62"/>
      <c r="AF181" s="63"/>
      <c r="AG181" s="63">
        <f t="shared" si="127"/>
        <v>0</v>
      </c>
      <c r="AH181" s="63"/>
      <c r="AI181" s="63"/>
      <c r="AJ181" s="63">
        <f t="shared" si="128"/>
        <v>0</v>
      </c>
      <c r="AK181" s="63"/>
      <c r="AL181" s="63"/>
      <c r="AM181" s="63">
        <f t="shared" si="129"/>
        <v>0</v>
      </c>
      <c r="AN181" s="63"/>
      <c r="AO181" s="63"/>
      <c r="AP181" s="80">
        <f t="shared" si="130"/>
        <v>0</v>
      </c>
      <c r="AQ181" s="59"/>
      <c r="AR181" s="60"/>
      <c r="AS181" s="60"/>
      <c r="AT181" s="60"/>
      <c r="AU181" s="60"/>
      <c r="AV181" s="60"/>
      <c r="AW181" s="60"/>
      <c r="AX181" s="114"/>
      <c r="AY181" s="59">
        <f t="shared" si="131"/>
        <v>0</v>
      </c>
      <c r="AZ181" s="61" t="e">
        <f t="shared" si="132"/>
        <v>#DIV/0!</v>
      </c>
      <c r="BA181" s="195"/>
      <c r="BB181" s="60"/>
      <c r="BC181" s="60"/>
      <c r="BD181" s="60"/>
      <c r="BE181" s="60"/>
      <c r="BF181" s="60"/>
      <c r="BG181" s="60"/>
      <c r="BH181" s="114"/>
      <c r="BI181" s="59"/>
      <c r="BJ181" s="60"/>
      <c r="BK181" s="60"/>
      <c r="BL181" s="114"/>
      <c r="BM181" s="59"/>
      <c r="BN181" s="60"/>
      <c r="BO181" s="60"/>
      <c r="BP181" s="114"/>
      <c r="BQ181" s="59" t="e">
        <f t="shared" si="154"/>
        <v>#DIV/0!</v>
      </c>
      <c r="BR181" s="60" t="e">
        <f t="shared" si="155"/>
        <v>#DIV/0!</v>
      </c>
      <c r="BS181" s="60" t="e">
        <f t="shared" si="156"/>
        <v>#DIV/0!</v>
      </c>
      <c r="BT181" s="114" t="e">
        <f t="shared" si="157"/>
        <v>#DIV/0!</v>
      </c>
      <c r="BU181" s="59"/>
      <c r="BV181" s="60"/>
      <c r="BW181" s="60"/>
      <c r="BX181" s="114"/>
      <c r="BY181" s="59" t="e">
        <f t="shared" si="138"/>
        <v>#DIV/0!</v>
      </c>
      <c r="BZ181" s="60" t="e">
        <f t="shared" si="139"/>
        <v>#DIV/0!</v>
      </c>
      <c r="CA181" s="60" t="e">
        <f t="shared" si="140"/>
        <v>#DIV/0!</v>
      </c>
      <c r="CB181" s="114" t="e">
        <f t="shared" si="141"/>
        <v>#DIV/0!</v>
      </c>
      <c r="CC181" s="185">
        <f t="shared" si="142"/>
        <v>0</v>
      </c>
      <c r="CD181" s="99">
        <f t="shared" si="143"/>
        <v>0</v>
      </c>
      <c r="CE181" s="99">
        <f t="shared" si="144"/>
        <v>0</v>
      </c>
      <c r="CF181" s="109">
        <f t="shared" si="145"/>
        <v>0</v>
      </c>
      <c r="CG181" s="62"/>
      <c r="CH181" s="63"/>
      <c r="CI181" s="63"/>
      <c r="CJ181" s="80"/>
      <c r="CK181" s="59" t="e">
        <f t="shared" si="146"/>
        <v>#DIV/0!</v>
      </c>
      <c r="CL181" s="60" t="e">
        <f t="shared" si="147"/>
        <v>#DIV/0!</v>
      </c>
      <c r="CM181" s="60" t="e">
        <f t="shared" si="148"/>
        <v>#DIV/0!</v>
      </c>
      <c r="CN181" s="114" t="e">
        <f t="shared" si="149"/>
        <v>#DIV/0!</v>
      </c>
      <c r="CO181" s="58">
        <f t="shared" si="150"/>
        <v>0</v>
      </c>
      <c r="CP181" s="58">
        <f t="shared" si="151"/>
        <v>0</v>
      </c>
      <c r="CQ181" s="58">
        <f t="shared" si="152"/>
        <v>0</v>
      </c>
      <c r="CR181" s="122" t="e">
        <f t="shared" si="153"/>
        <v>#DIV/0!</v>
      </c>
    </row>
    <row r="182" spans="1:96" ht="13.5" thickBot="1">
      <c r="A182" s="68"/>
      <c r="B182" s="229" t="s">
        <v>2583</v>
      </c>
      <c r="C182" s="229"/>
      <c r="D182" s="67"/>
      <c r="E182" s="68"/>
      <c r="F182" s="68"/>
      <c r="G182" s="68"/>
      <c r="H182" s="68"/>
      <c r="I182" s="69"/>
      <c r="J182" s="71"/>
      <c r="K182" s="72"/>
      <c r="L182" s="72"/>
      <c r="M182" s="81"/>
      <c r="N182" s="464"/>
      <c r="O182" s="464"/>
      <c r="P182" s="464"/>
      <c r="Q182" s="464"/>
      <c r="R182" s="464"/>
      <c r="S182" s="67"/>
      <c r="T182" s="68"/>
      <c r="U182" s="68">
        <f t="shared" si="123"/>
        <v>0</v>
      </c>
      <c r="V182" s="68"/>
      <c r="W182" s="68"/>
      <c r="X182" s="68">
        <f t="shared" si="124"/>
        <v>0</v>
      </c>
      <c r="Y182" s="68"/>
      <c r="Z182" s="68"/>
      <c r="AA182" s="68">
        <f t="shared" si="125"/>
        <v>0</v>
      </c>
      <c r="AB182" s="68"/>
      <c r="AC182" s="68"/>
      <c r="AD182" s="115">
        <f t="shared" si="126"/>
        <v>0</v>
      </c>
      <c r="AE182" s="174"/>
      <c r="AF182" s="100"/>
      <c r="AG182" s="100">
        <f t="shared" si="127"/>
        <v>0</v>
      </c>
      <c r="AH182" s="100"/>
      <c r="AI182" s="100"/>
      <c r="AJ182" s="100">
        <f t="shared" si="128"/>
        <v>0</v>
      </c>
      <c r="AK182" s="100"/>
      <c r="AL182" s="100"/>
      <c r="AM182" s="100">
        <f t="shared" si="129"/>
        <v>0</v>
      </c>
      <c r="AN182" s="100"/>
      <c r="AO182" s="100"/>
      <c r="AP182" s="183">
        <f t="shared" si="130"/>
        <v>0</v>
      </c>
      <c r="AQ182" s="67"/>
      <c r="AR182" s="68"/>
      <c r="AS182" s="68"/>
      <c r="AT182" s="68"/>
      <c r="AU182" s="68"/>
      <c r="AV182" s="68"/>
      <c r="AW182" s="68"/>
      <c r="AX182" s="115"/>
      <c r="AY182" s="67">
        <f t="shared" si="131"/>
        <v>0</v>
      </c>
      <c r="AZ182" s="69" t="e">
        <f t="shared" si="132"/>
        <v>#DIV/0!</v>
      </c>
      <c r="BA182" s="196"/>
      <c r="BB182" s="68"/>
      <c r="BC182" s="68"/>
      <c r="BD182" s="68"/>
      <c r="BE182" s="68"/>
      <c r="BF182" s="68"/>
      <c r="BG182" s="68"/>
      <c r="BH182" s="115"/>
      <c r="BI182" s="67"/>
      <c r="BJ182" s="68"/>
      <c r="BK182" s="68"/>
      <c r="BL182" s="115"/>
      <c r="BM182" s="67"/>
      <c r="BN182" s="68"/>
      <c r="BO182" s="68"/>
      <c r="BP182" s="115"/>
      <c r="BQ182" s="67" t="e">
        <f t="shared" si="154"/>
        <v>#DIV/0!</v>
      </c>
      <c r="BR182" s="68" t="e">
        <f t="shared" si="155"/>
        <v>#DIV/0!</v>
      </c>
      <c r="BS182" s="68" t="e">
        <f t="shared" si="156"/>
        <v>#DIV/0!</v>
      </c>
      <c r="BT182" s="115" t="e">
        <f t="shared" si="157"/>
        <v>#DIV/0!</v>
      </c>
      <c r="BU182" s="67"/>
      <c r="BV182" s="68"/>
      <c r="BW182" s="68"/>
      <c r="BX182" s="115"/>
      <c r="BY182" s="67" t="e">
        <f t="shared" si="138"/>
        <v>#DIV/0!</v>
      </c>
      <c r="BZ182" s="68" t="e">
        <f t="shared" si="139"/>
        <v>#DIV/0!</v>
      </c>
      <c r="CA182" s="68" t="e">
        <f t="shared" si="140"/>
        <v>#DIV/0!</v>
      </c>
      <c r="CB182" s="115" t="e">
        <f t="shared" si="141"/>
        <v>#DIV/0!</v>
      </c>
      <c r="CC182" s="186">
        <f t="shared" si="142"/>
        <v>0</v>
      </c>
      <c r="CD182" s="101">
        <f t="shared" si="143"/>
        <v>0</v>
      </c>
      <c r="CE182" s="101">
        <f t="shared" si="144"/>
        <v>0</v>
      </c>
      <c r="CF182" s="110">
        <f t="shared" si="145"/>
        <v>0</v>
      </c>
      <c r="CG182" s="174"/>
      <c r="CH182" s="100"/>
      <c r="CI182" s="100"/>
      <c r="CJ182" s="183"/>
      <c r="CK182" s="67" t="e">
        <f t="shared" si="146"/>
        <v>#DIV/0!</v>
      </c>
      <c r="CL182" s="68" t="e">
        <f t="shared" si="147"/>
        <v>#DIV/0!</v>
      </c>
      <c r="CM182" s="68" t="e">
        <f t="shared" si="148"/>
        <v>#DIV/0!</v>
      </c>
      <c r="CN182" s="115" t="e">
        <f t="shared" si="149"/>
        <v>#DIV/0!</v>
      </c>
      <c r="CO182" s="70">
        <f t="shared" si="150"/>
        <v>0</v>
      </c>
      <c r="CP182" s="70">
        <f t="shared" si="151"/>
        <v>0</v>
      </c>
      <c r="CQ182" s="70">
        <f t="shared" si="152"/>
        <v>0</v>
      </c>
      <c r="CR182" s="123" t="e">
        <f t="shared" si="153"/>
        <v>#DIV/0!</v>
      </c>
    </row>
    <row r="183" spans="1:96" ht="36" customHeight="1" thickBot="1">
      <c r="A183" s="3"/>
      <c r="B183" s="10" t="str">
        <f>PONDERACION!H131</f>
        <v>1. Formular un plan estratégico de comunicaciones interna y externa de la Corporación.</v>
      </c>
      <c r="C183" s="207" t="str">
        <f>PONDERACION!I131</f>
        <v>Plan</v>
      </c>
      <c r="D183" s="207" t="str">
        <f>PONDERACION!J131</f>
        <v>Plan estratégico formulado</v>
      </c>
      <c r="E183" s="266">
        <f>PONDERACION!K131</f>
        <v>1</v>
      </c>
      <c r="F183" s="266">
        <f>PONDERACION!L131</f>
        <v>1</v>
      </c>
      <c r="G183" s="266">
        <f>PONDERACION!M131</f>
        <v>1</v>
      </c>
      <c r="H183" s="266">
        <f>PONDERACION!N131</f>
        <v>1</v>
      </c>
      <c r="I183" s="266">
        <f>PONDERACION!O131</f>
        <v>4</v>
      </c>
      <c r="J183" s="267">
        <f>PONDERACION!P131</f>
        <v>0.2</v>
      </c>
      <c r="K183" s="267">
        <f>PONDERACION!Q131</f>
        <v>0.2</v>
      </c>
      <c r="L183" s="267">
        <f>PONDERACION!R131</f>
        <v>0.2</v>
      </c>
      <c r="M183" s="267">
        <f>PONDERACION!S131</f>
        <v>0.2</v>
      </c>
      <c r="N183" s="474">
        <v>40500000</v>
      </c>
      <c r="O183" s="459">
        <v>59000000</v>
      </c>
      <c r="P183" s="459">
        <v>64651250</v>
      </c>
      <c r="Q183" s="476">
        <v>78063537.590000004</v>
      </c>
      <c r="R183" s="476">
        <f>SUM(N183:Q183)</f>
        <v>242214787.59</v>
      </c>
      <c r="S183" s="36"/>
      <c r="T183" s="3"/>
      <c r="U183" s="3">
        <f t="shared" si="123"/>
        <v>0</v>
      </c>
      <c r="V183" s="3"/>
      <c r="W183" s="3"/>
      <c r="X183" s="3">
        <f t="shared" si="124"/>
        <v>0</v>
      </c>
      <c r="Y183" s="3"/>
      <c r="Z183" s="3"/>
      <c r="AA183" s="3">
        <f t="shared" si="125"/>
        <v>0</v>
      </c>
      <c r="AB183" s="3"/>
      <c r="AC183" s="3"/>
      <c r="AD183" s="34">
        <f t="shared" si="126"/>
        <v>0</v>
      </c>
      <c r="AE183" s="37"/>
      <c r="AF183" s="5"/>
      <c r="AG183" s="5">
        <f t="shared" si="127"/>
        <v>0</v>
      </c>
      <c r="AH183" s="5"/>
      <c r="AI183" s="5"/>
      <c r="AJ183" s="5">
        <f t="shared" si="128"/>
        <v>0</v>
      </c>
      <c r="AK183" s="5"/>
      <c r="AL183" s="5"/>
      <c r="AM183" s="5">
        <f t="shared" si="129"/>
        <v>0</v>
      </c>
      <c r="AN183" s="5"/>
      <c r="AO183" s="5"/>
      <c r="AP183" s="82">
        <f t="shared" si="130"/>
        <v>0</v>
      </c>
      <c r="AQ183" s="36"/>
      <c r="AR183" s="3"/>
      <c r="AS183" s="3"/>
      <c r="AT183" s="3"/>
      <c r="AU183" s="3"/>
      <c r="AV183" s="3"/>
      <c r="AW183" s="3"/>
      <c r="AX183" s="34"/>
      <c r="AY183" s="36">
        <f t="shared" si="131"/>
        <v>0</v>
      </c>
      <c r="AZ183" s="202">
        <f t="shared" si="132"/>
        <v>0</v>
      </c>
      <c r="BA183" s="194"/>
      <c r="BB183" s="3"/>
      <c r="BC183" s="3"/>
      <c r="BD183" s="3"/>
      <c r="BE183" s="3"/>
      <c r="BF183" s="3"/>
      <c r="BG183" s="3"/>
      <c r="BH183" s="34"/>
      <c r="BI183" s="36"/>
      <c r="BJ183" s="3"/>
      <c r="BK183" s="3"/>
      <c r="BL183" s="34"/>
      <c r="BM183" s="36"/>
      <c r="BN183" s="3"/>
      <c r="BO183" s="3"/>
      <c r="BP183" s="34"/>
      <c r="BQ183" s="36" t="e">
        <f t="shared" si="154"/>
        <v>#DIV/0!</v>
      </c>
      <c r="BR183" s="3" t="e">
        <f t="shared" si="155"/>
        <v>#DIV/0!</v>
      </c>
      <c r="BS183" s="3" t="e">
        <f t="shared" si="156"/>
        <v>#DIV/0!</v>
      </c>
      <c r="BT183" s="34" t="e">
        <f t="shared" si="157"/>
        <v>#DIV/0!</v>
      </c>
      <c r="BU183" s="36"/>
      <c r="BV183" s="3"/>
      <c r="BW183" s="3"/>
      <c r="BX183" s="34"/>
      <c r="BY183" s="36" t="e">
        <f t="shared" si="138"/>
        <v>#DIV/0!</v>
      </c>
      <c r="BZ183" s="3" t="e">
        <f t="shared" si="139"/>
        <v>#DIV/0!</v>
      </c>
      <c r="CA183" s="3" t="e">
        <f t="shared" si="140"/>
        <v>#DIV/0!</v>
      </c>
      <c r="CB183" s="34" t="e">
        <f t="shared" si="141"/>
        <v>#DIV/0!</v>
      </c>
      <c r="CC183" s="187">
        <f t="shared" si="142"/>
        <v>0</v>
      </c>
      <c r="CD183" s="102">
        <f t="shared" si="143"/>
        <v>0</v>
      </c>
      <c r="CE183" s="102">
        <f t="shared" si="144"/>
        <v>0</v>
      </c>
      <c r="CF183" s="111">
        <f t="shared" si="145"/>
        <v>0</v>
      </c>
      <c r="CG183" s="37"/>
      <c r="CH183" s="5"/>
      <c r="CI183" s="5"/>
      <c r="CJ183" s="82"/>
      <c r="CK183" s="36" t="e">
        <f t="shared" si="146"/>
        <v>#DIV/0!</v>
      </c>
      <c r="CL183" s="3" t="e">
        <f t="shared" si="147"/>
        <v>#DIV/0!</v>
      </c>
      <c r="CM183" s="3" t="e">
        <f t="shared" si="148"/>
        <v>#DIV/0!</v>
      </c>
      <c r="CN183" s="34" t="e">
        <f t="shared" si="149"/>
        <v>#DIV/0!</v>
      </c>
      <c r="CO183" s="35">
        <f t="shared" si="150"/>
        <v>0</v>
      </c>
      <c r="CP183" s="35">
        <f t="shared" si="151"/>
        <v>0</v>
      </c>
      <c r="CQ183" s="35">
        <f t="shared" si="152"/>
        <v>0</v>
      </c>
      <c r="CR183" s="7" t="e">
        <f t="shared" si="153"/>
        <v>#DIV/0!</v>
      </c>
    </row>
    <row r="184" spans="1:96" ht="36" customHeight="1" thickBot="1">
      <c r="A184" s="3"/>
      <c r="B184" s="10" t="str">
        <f>PONDERACION!H132</f>
        <v>2. Ejecutar acciones para el mejoramiento de las comunicaciones internas y externas, de acuerdo con en el plan operativo anual.</v>
      </c>
      <c r="C184" s="207" t="str">
        <f>PONDERACION!I132</f>
        <v>Porcentaje</v>
      </c>
      <c r="D184" s="207" t="str">
        <f>PONDERACION!J132</f>
        <v>% de ejecución plan mejoramiento</v>
      </c>
      <c r="E184" s="267">
        <f>PONDERACION!K132</f>
        <v>0.25</v>
      </c>
      <c r="F184" s="267">
        <f>PONDERACION!L132</f>
        <v>0.25</v>
      </c>
      <c r="G184" s="267">
        <f>PONDERACION!M132</f>
        <v>0.25</v>
      </c>
      <c r="H184" s="267">
        <f>PONDERACION!N132</f>
        <v>0.25</v>
      </c>
      <c r="I184" s="267">
        <f>PONDERACION!O132</f>
        <v>1</v>
      </c>
      <c r="J184" s="267">
        <f>PONDERACION!P132</f>
        <v>0.2</v>
      </c>
      <c r="K184" s="267">
        <f>PONDERACION!Q132</f>
        <v>0.2</v>
      </c>
      <c r="L184" s="267">
        <f>PONDERACION!R132</f>
        <v>0.2</v>
      </c>
      <c r="M184" s="267">
        <f>PONDERACION!S132</f>
        <v>0.2</v>
      </c>
      <c r="N184" s="454">
        <v>52800000</v>
      </c>
      <c r="O184" s="455">
        <v>75000000</v>
      </c>
      <c r="P184" s="455">
        <v>100000000</v>
      </c>
      <c r="Q184" s="455">
        <v>107880875</v>
      </c>
      <c r="R184" s="476">
        <f t="shared" ref="R184:R187" si="161">SUM(N184:Q184)</f>
        <v>335680875</v>
      </c>
      <c r="S184" s="36"/>
      <c r="T184" s="3"/>
      <c r="U184" s="3"/>
      <c r="V184" s="3"/>
      <c r="W184" s="3"/>
      <c r="X184" s="3"/>
      <c r="Y184" s="3"/>
      <c r="Z184" s="3"/>
      <c r="AA184" s="3"/>
      <c r="AB184" s="3"/>
      <c r="AC184" s="3"/>
      <c r="AD184" s="34"/>
      <c r="AE184" s="37"/>
      <c r="AF184" s="5"/>
      <c r="AG184" s="5"/>
      <c r="AH184" s="5"/>
      <c r="AI184" s="5"/>
      <c r="AJ184" s="5"/>
      <c r="AK184" s="5"/>
      <c r="AL184" s="5"/>
      <c r="AM184" s="5"/>
      <c r="AN184" s="5"/>
      <c r="AO184" s="5"/>
      <c r="AP184" s="82"/>
      <c r="AQ184" s="36"/>
      <c r="AR184" s="3"/>
      <c r="AS184" s="3"/>
      <c r="AT184" s="3"/>
      <c r="AU184" s="3"/>
      <c r="AV184" s="3"/>
      <c r="AW184" s="3"/>
      <c r="AX184" s="34"/>
      <c r="AY184" s="36"/>
      <c r="AZ184" s="202"/>
      <c r="BA184" s="194"/>
      <c r="BB184" s="3"/>
      <c r="BC184" s="3"/>
      <c r="BD184" s="3"/>
      <c r="BE184" s="3"/>
      <c r="BF184" s="3"/>
      <c r="BG184" s="3"/>
      <c r="BH184" s="34"/>
      <c r="BI184" s="36"/>
      <c r="BJ184" s="3"/>
      <c r="BK184" s="3"/>
      <c r="BL184" s="34"/>
      <c r="BM184" s="36"/>
      <c r="BN184" s="3"/>
      <c r="BO184" s="3"/>
      <c r="BP184" s="34"/>
      <c r="BQ184" s="36"/>
      <c r="BR184" s="3"/>
      <c r="BS184" s="3"/>
      <c r="BT184" s="34"/>
      <c r="BU184" s="36"/>
      <c r="BV184" s="3"/>
      <c r="BW184" s="3"/>
      <c r="BX184" s="34"/>
      <c r="BY184" s="36"/>
      <c r="BZ184" s="3"/>
      <c r="CA184" s="3"/>
      <c r="CB184" s="34"/>
      <c r="CC184" s="187"/>
      <c r="CD184" s="102"/>
      <c r="CE184" s="102"/>
      <c r="CF184" s="111"/>
      <c r="CG184" s="37"/>
      <c r="CH184" s="5"/>
      <c r="CI184" s="5"/>
      <c r="CJ184" s="82"/>
      <c r="CK184" s="36"/>
      <c r="CL184" s="3"/>
      <c r="CM184" s="3"/>
      <c r="CN184" s="34"/>
      <c r="CO184" s="35"/>
      <c r="CP184" s="35"/>
      <c r="CQ184" s="35"/>
      <c r="CR184" s="7"/>
    </row>
    <row r="185" spans="1:96" ht="28.5" customHeight="1" thickBot="1">
      <c r="A185" s="3"/>
      <c r="B185" s="10" t="str">
        <f>PONDERACION!H133</f>
        <v>3. Crear y ajustar el manual de identidad visual corporativa.</v>
      </c>
      <c r="C185" s="207" t="str">
        <f>PONDERACION!I133</f>
        <v>Manual</v>
      </c>
      <c r="D185" s="207" t="str">
        <f>PONDERACION!J133</f>
        <v>Manual técnico</v>
      </c>
      <c r="E185" s="266">
        <f>PONDERACION!K133</f>
        <v>1</v>
      </c>
      <c r="F185" s="266">
        <f>PONDERACION!L133</f>
        <v>1</v>
      </c>
      <c r="G185" s="266">
        <f>PONDERACION!M133</f>
        <v>1</v>
      </c>
      <c r="H185" s="266">
        <f>PONDERACION!N133</f>
        <v>1</v>
      </c>
      <c r="I185" s="266">
        <f>PONDERACION!O133</f>
        <v>4</v>
      </c>
      <c r="J185" s="267">
        <f>PONDERACION!P133</f>
        <v>0.2</v>
      </c>
      <c r="K185" s="267">
        <f>PONDERACION!Q133</f>
        <v>0.2</v>
      </c>
      <c r="L185" s="267">
        <f>PONDERACION!R133</f>
        <v>0.2</v>
      </c>
      <c r="M185" s="267">
        <f>PONDERACION!S133</f>
        <v>0.2</v>
      </c>
      <c r="N185" s="454">
        <v>24300000</v>
      </c>
      <c r="O185" s="455">
        <v>48000000</v>
      </c>
      <c r="P185" s="455">
        <v>74418750</v>
      </c>
      <c r="Q185" s="455">
        <v>78139688</v>
      </c>
      <c r="R185" s="476">
        <f t="shared" si="161"/>
        <v>224858438</v>
      </c>
      <c r="S185" s="36"/>
      <c r="T185" s="3"/>
      <c r="U185" s="3"/>
      <c r="V185" s="3"/>
      <c r="W185" s="3"/>
      <c r="X185" s="3"/>
      <c r="Y185" s="3"/>
      <c r="Z185" s="3"/>
      <c r="AA185" s="3"/>
      <c r="AB185" s="3"/>
      <c r="AC185" s="3"/>
      <c r="AD185" s="34"/>
      <c r="AE185" s="37"/>
      <c r="AF185" s="5"/>
      <c r="AG185" s="5"/>
      <c r="AH185" s="5"/>
      <c r="AI185" s="5"/>
      <c r="AJ185" s="5"/>
      <c r="AK185" s="5"/>
      <c r="AL185" s="5"/>
      <c r="AM185" s="5"/>
      <c r="AN185" s="5"/>
      <c r="AO185" s="5"/>
      <c r="AP185" s="82"/>
      <c r="AQ185" s="36"/>
      <c r="AR185" s="3"/>
      <c r="AS185" s="3"/>
      <c r="AT185" s="3"/>
      <c r="AU185" s="3"/>
      <c r="AV185" s="3"/>
      <c r="AW185" s="3"/>
      <c r="AX185" s="34"/>
      <c r="AY185" s="36"/>
      <c r="AZ185" s="202"/>
      <c r="BA185" s="194"/>
      <c r="BB185" s="3"/>
      <c r="BC185" s="3"/>
      <c r="BD185" s="3"/>
      <c r="BE185" s="3"/>
      <c r="BF185" s="3"/>
      <c r="BG185" s="3"/>
      <c r="BH185" s="34"/>
      <c r="BI185" s="36"/>
      <c r="BJ185" s="3"/>
      <c r="BK185" s="3"/>
      <c r="BL185" s="34"/>
      <c r="BM185" s="36"/>
      <c r="BN185" s="3"/>
      <c r="BO185" s="3"/>
      <c r="BP185" s="34"/>
      <c r="BQ185" s="36"/>
      <c r="BR185" s="3"/>
      <c r="BS185" s="3"/>
      <c r="BT185" s="34"/>
      <c r="BU185" s="36"/>
      <c r="BV185" s="3"/>
      <c r="BW185" s="3"/>
      <c r="BX185" s="34"/>
      <c r="BY185" s="36"/>
      <c r="BZ185" s="3"/>
      <c r="CA185" s="3"/>
      <c r="CB185" s="34"/>
      <c r="CC185" s="187"/>
      <c r="CD185" s="102"/>
      <c r="CE185" s="102"/>
      <c r="CF185" s="111"/>
      <c r="CG185" s="37"/>
      <c r="CH185" s="5"/>
      <c r="CI185" s="5"/>
      <c r="CJ185" s="82"/>
      <c r="CK185" s="36"/>
      <c r="CL185" s="3"/>
      <c r="CM185" s="3"/>
      <c r="CN185" s="34"/>
      <c r="CO185" s="35"/>
      <c r="CP185" s="35"/>
      <c r="CQ185" s="35"/>
      <c r="CR185" s="7"/>
    </row>
    <row r="186" spans="1:96" ht="36" customHeight="1" thickBot="1">
      <c r="A186" s="3"/>
      <c r="B186" s="10" t="str">
        <f>PONDERACION!H134</f>
        <v>4. Implementar el manual de identidad visual corporativa.</v>
      </c>
      <c r="C186" s="207" t="str">
        <f>PONDERACION!I134</f>
        <v>Porcentaje</v>
      </c>
      <c r="D186" s="207" t="str">
        <f>PONDERACION!J134</f>
        <v>% de ejecución del manual</v>
      </c>
      <c r="E186" s="267">
        <f>PONDERACION!K134</f>
        <v>0.25</v>
      </c>
      <c r="F186" s="267">
        <f>PONDERACION!L134</f>
        <v>0.25</v>
      </c>
      <c r="G186" s="267">
        <f>PONDERACION!M134</f>
        <v>0.25</v>
      </c>
      <c r="H186" s="267">
        <f>PONDERACION!N134</f>
        <v>0.25</v>
      </c>
      <c r="I186" s="267">
        <f>PONDERACION!O134</f>
        <v>1</v>
      </c>
      <c r="J186" s="267">
        <f>PONDERACION!P134</f>
        <v>0.2</v>
      </c>
      <c r="K186" s="267">
        <f>PONDERACION!Q134</f>
        <v>0.2</v>
      </c>
      <c r="L186" s="267">
        <f>PONDERACION!R134</f>
        <v>0.2</v>
      </c>
      <c r="M186" s="267">
        <f>PONDERACION!S134</f>
        <v>0.2</v>
      </c>
      <c r="N186" s="454">
        <v>63000000</v>
      </c>
      <c r="O186" s="455">
        <v>75200000</v>
      </c>
      <c r="P186" s="455">
        <v>127937000</v>
      </c>
      <c r="Q186" s="455">
        <v>80550000</v>
      </c>
      <c r="R186" s="476">
        <f t="shared" si="161"/>
        <v>346687000</v>
      </c>
      <c r="S186" s="36"/>
      <c r="T186" s="3"/>
      <c r="U186" s="3">
        <f>SUM(S186:T186)</f>
        <v>0</v>
      </c>
      <c r="V186" s="3"/>
      <c r="W186" s="3"/>
      <c r="X186" s="3">
        <f>SUM(V186:W186)</f>
        <v>0</v>
      </c>
      <c r="Y186" s="3"/>
      <c r="Z186" s="3"/>
      <c r="AA186" s="3">
        <f>SUM(Y186:Z186)</f>
        <v>0</v>
      </c>
      <c r="AB186" s="3"/>
      <c r="AC186" s="3"/>
      <c r="AD186" s="34">
        <f>SUM(AB186:AC186)</f>
        <v>0</v>
      </c>
      <c r="AE186" s="37"/>
      <c r="AF186" s="5"/>
      <c r="AG186" s="5">
        <f>SUM(AE186:AF186)</f>
        <v>0</v>
      </c>
      <c r="AH186" s="5"/>
      <c r="AI186" s="5"/>
      <c r="AJ186" s="5">
        <f>SUM(AH186:AI186)</f>
        <v>0</v>
      </c>
      <c r="AK186" s="5"/>
      <c r="AL186" s="5"/>
      <c r="AM186" s="5">
        <f>SUM(AK186:AL186)</f>
        <v>0</v>
      </c>
      <c r="AN186" s="5"/>
      <c r="AO186" s="5"/>
      <c r="AP186" s="82">
        <f>SUM(AN186:AO186)</f>
        <v>0</v>
      </c>
      <c r="AQ186" s="36"/>
      <c r="AR186" s="3"/>
      <c r="AS186" s="3"/>
      <c r="AT186" s="3"/>
      <c r="AU186" s="3"/>
      <c r="AV186" s="3"/>
      <c r="AW186" s="3"/>
      <c r="AX186" s="34"/>
      <c r="AY186" s="36">
        <f>+U186+X186+AA186+AD186</f>
        <v>0</v>
      </c>
      <c r="AZ186" s="202">
        <f>+AY186/I186</f>
        <v>0</v>
      </c>
      <c r="BA186" s="194"/>
      <c r="BB186" s="3"/>
      <c r="BC186" s="3"/>
      <c r="BD186" s="3"/>
      <c r="BE186" s="3"/>
      <c r="BF186" s="3"/>
      <c r="BG186" s="3"/>
      <c r="BH186" s="34"/>
      <c r="BI186" s="36"/>
      <c r="BJ186" s="3"/>
      <c r="BK186" s="3"/>
      <c r="BL186" s="34"/>
      <c r="BM186" s="36"/>
      <c r="BN186" s="3"/>
      <c r="BO186" s="3"/>
      <c r="BP186" s="34"/>
      <c r="BQ186" s="36" t="e">
        <f t="shared" si="154"/>
        <v>#DIV/0!</v>
      </c>
      <c r="BR186" s="3" t="e">
        <f t="shared" si="155"/>
        <v>#DIV/0!</v>
      </c>
      <c r="BS186" s="3" t="e">
        <f t="shared" si="156"/>
        <v>#DIV/0!</v>
      </c>
      <c r="BT186" s="34" t="e">
        <f t="shared" si="157"/>
        <v>#DIV/0!</v>
      </c>
      <c r="BU186" s="36"/>
      <c r="BV186" s="3"/>
      <c r="BW186" s="3"/>
      <c r="BX186" s="34"/>
      <c r="BY186" s="36" t="e">
        <f t="shared" si="138"/>
        <v>#DIV/0!</v>
      </c>
      <c r="BZ186" s="3" t="e">
        <f t="shared" si="139"/>
        <v>#DIV/0!</v>
      </c>
      <c r="CA186" s="3" t="e">
        <f t="shared" si="140"/>
        <v>#DIV/0!</v>
      </c>
      <c r="CB186" s="34" t="e">
        <f t="shared" si="141"/>
        <v>#DIV/0!</v>
      </c>
      <c r="CC186" s="187">
        <f t="shared" si="142"/>
        <v>0</v>
      </c>
      <c r="CD186" s="102">
        <f t="shared" si="143"/>
        <v>0</v>
      </c>
      <c r="CE186" s="102">
        <f t="shared" si="144"/>
        <v>0</v>
      </c>
      <c r="CF186" s="111">
        <f t="shared" si="145"/>
        <v>0</v>
      </c>
      <c r="CG186" s="37"/>
      <c r="CH186" s="5"/>
      <c r="CI186" s="5"/>
      <c r="CJ186" s="82"/>
      <c r="CK186" s="36" t="e">
        <f t="shared" si="146"/>
        <v>#DIV/0!</v>
      </c>
      <c r="CL186" s="3" t="e">
        <f t="shared" si="147"/>
        <v>#DIV/0!</v>
      </c>
      <c r="CM186" s="3" t="e">
        <f t="shared" si="148"/>
        <v>#DIV/0!</v>
      </c>
      <c r="CN186" s="34" t="e">
        <f t="shared" si="149"/>
        <v>#DIV/0!</v>
      </c>
      <c r="CO186" s="35">
        <f t="shared" si="150"/>
        <v>0</v>
      </c>
      <c r="CP186" s="35">
        <f t="shared" si="151"/>
        <v>0</v>
      </c>
      <c r="CQ186" s="35">
        <f t="shared" si="152"/>
        <v>0</v>
      </c>
      <c r="CR186" s="7" t="e">
        <f t="shared" si="153"/>
        <v>#DIV/0!</v>
      </c>
    </row>
    <row r="187" spans="1:96" ht="36" customHeight="1" thickBot="1">
      <c r="A187" s="3"/>
      <c r="B187" s="10" t="str">
        <f>PONDERACION!H135</f>
        <v>5. Fortalecer operativa y tecnológicamente el programa de la comunicación de la Corporación, según programa anual.</v>
      </c>
      <c r="C187" s="207" t="str">
        <f>PONDERACION!I135</f>
        <v>Porcentaje</v>
      </c>
      <c r="D187" s="207" t="str">
        <f>PONDERACION!J135</f>
        <v>% de ejecución del programa</v>
      </c>
      <c r="E187" s="267">
        <f>PONDERACION!K135</f>
        <v>0.25</v>
      </c>
      <c r="F187" s="267">
        <f>PONDERACION!L135</f>
        <v>0.25</v>
      </c>
      <c r="G187" s="267">
        <f>PONDERACION!M135</f>
        <v>0.25</v>
      </c>
      <c r="H187" s="267">
        <f>PONDERACION!N135</f>
        <v>0.25</v>
      </c>
      <c r="I187" s="267">
        <f>PONDERACION!O135</f>
        <v>1</v>
      </c>
      <c r="J187" s="267">
        <f>PONDERACION!P135</f>
        <v>0.2</v>
      </c>
      <c r="K187" s="267">
        <f>PONDERACION!Q135</f>
        <v>0.2</v>
      </c>
      <c r="L187" s="267">
        <f>PONDERACION!R135</f>
        <v>0.2</v>
      </c>
      <c r="M187" s="267">
        <f>PONDERACION!S135</f>
        <v>0.2</v>
      </c>
      <c r="N187" s="454">
        <v>169400000</v>
      </c>
      <c r="O187" s="455">
        <v>140000000</v>
      </c>
      <c r="P187" s="455">
        <v>104800000</v>
      </c>
      <c r="Q187" s="455">
        <v>90424000</v>
      </c>
      <c r="R187" s="476">
        <f t="shared" si="161"/>
        <v>504624000</v>
      </c>
      <c r="S187" s="36"/>
      <c r="T187" s="3"/>
      <c r="U187" s="3">
        <f>SUM(S187:T187)</f>
        <v>0</v>
      </c>
      <c r="V187" s="3"/>
      <c r="W187" s="3"/>
      <c r="X187" s="3">
        <f>SUM(V187:W187)</f>
        <v>0</v>
      </c>
      <c r="Y187" s="3"/>
      <c r="Z187" s="3"/>
      <c r="AA187" s="3">
        <f>SUM(Y187:Z187)</f>
        <v>0</v>
      </c>
      <c r="AB187" s="3"/>
      <c r="AC187" s="3"/>
      <c r="AD187" s="34">
        <f>SUM(AB187:AC187)</f>
        <v>0</v>
      </c>
      <c r="AE187" s="37"/>
      <c r="AF187" s="5"/>
      <c r="AG187" s="5">
        <f>SUM(AE187:AF187)</f>
        <v>0</v>
      </c>
      <c r="AH187" s="5"/>
      <c r="AI187" s="5"/>
      <c r="AJ187" s="5">
        <f>SUM(AH187:AI187)</f>
        <v>0</v>
      </c>
      <c r="AK187" s="5"/>
      <c r="AL187" s="5"/>
      <c r="AM187" s="5">
        <f>SUM(AK187:AL187)</f>
        <v>0</v>
      </c>
      <c r="AN187" s="5"/>
      <c r="AO187" s="5"/>
      <c r="AP187" s="82">
        <f>SUM(AN187:AO187)</f>
        <v>0</v>
      </c>
      <c r="AQ187" s="36"/>
      <c r="AR187" s="3"/>
      <c r="AS187" s="3"/>
      <c r="AT187" s="3"/>
      <c r="AU187" s="3"/>
      <c r="AV187" s="3"/>
      <c r="AW187" s="3"/>
      <c r="AX187" s="34"/>
      <c r="AY187" s="36">
        <f>+U187+X187+AA187+AD187</f>
        <v>0</v>
      </c>
      <c r="AZ187" s="202">
        <f>+AY187/I187</f>
        <v>0</v>
      </c>
      <c r="BA187" s="194"/>
      <c r="BB187" s="3"/>
      <c r="BC187" s="3"/>
      <c r="BD187" s="3"/>
      <c r="BE187" s="3"/>
      <c r="BF187" s="3"/>
      <c r="BG187" s="3"/>
      <c r="BH187" s="34"/>
      <c r="BI187" s="36"/>
      <c r="BJ187" s="3"/>
      <c r="BK187" s="3"/>
      <c r="BL187" s="34"/>
      <c r="BM187" s="36"/>
      <c r="BN187" s="3"/>
      <c r="BO187" s="3"/>
      <c r="BP187" s="34"/>
      <c r="BQ187" s="36" t="e">
        <f t="shared" si="154"/>
        <v>#DIV/0!</v>
      </c>
      <c r="BR187" s="3" t="e">
        <f t="shared" si="155"/>
        <v>#DIV/0!</v>
      </c>
      <c r="BS187" s="3" t="e">
        <f t="shared" si="156"/>
        <v>#DIV/0!</v>
      </c>
      <c r="BT187" s="34" t="e">
        <f t="shared" si="157"/>
        <v>#DIV/0!</v>
      </c>
      <c r="BU187" s="36"/>
      <c r="BV187" s="3"/>
      <c r="BW187" s="3"/>
      <c r="BX187" s="34"/>
      <c r="BY187" s="36" t="e">
        <f t="shared" si="138"/>
        <v>#DIV/0!</v>
      </c>
      <c r="BZ187" s="3" t="e">
        <f t="shared" si="139"/>
        <v>#DIV/0!</v>
      </c>
      <c r="CA187" s="3" t="e">
        <f t="shared" si="140"/>
        <v>#DIV/0!</v>
      </c>
      <c r="CB187" s="34" t="e">
        <f t="shared" si="141"/>
        <v>#DIV/0!</v>
      </c>
      <c r="CC187" s="187">
        <f t="shared" si="142"/>
        <v>0</v>
      </c>
      <c r="CD187" s="102">
        <f t="shared" si="143"/>
        <v>0</v>
      </c>
      <c r="CE187" s="102">
        <f t="shared" si="144"/>
        <v>0</v>
      </c>
      <c r="CF187" s="111">
        <f t="shared" si="145"/>
        <v>0</v>
      </c>
      <c r="CG187" s="37"/>
      <c r="CH187" s="5"/>
      <c r="CI187" s="5"/>
      <c r="CJ187" s="82"/>
      <c r="CK187" s="36" t="e">
        <f t="shared" si="146"/>
        <v>#DIV/0!</v>
      </c>
      <c r="CL187" s="3" t="e">
        <f t="shared" si="147"/>
        <v>#DIV/0!</v>
      </c>
      <c r="CM187" s="3" t="e">
        <f t="shared" si="148"/>
        <v>#DIV/0!</v>
      </c>
      <c r="CN187" s="34" t="e">
        <f t="shared" si="149"/>
        <v>#DIV/0!</v>
      </c>
      <c r="CO187" s="35">
        <f t="shared" si="150"/>
        <v>0</v>
      </c>
      <c r="CP187" s="35">
        <f t="shared" si="151"/>
        <v>0</v>
      </c>
      <c r="CQ187" s="35">
        <f t="shared" si="152"/>
        <v>0</v>
      </c>
      <c r="CR187" s="7" t="e">
        <f t="shared" si="153"/>
        <v>#DIV/0!</v>
      </c>
    </row>
    <row r="188" spans="1:96" ht="37.5" customHeight="1" thickBot="1">
      <c r="A188" s="60"/>
      <c r="B188" s="233" t="str">
        <f>PONDERACION!E136</f>
        <v>Proyecto 23. Mejoramiento institucional de la Corporación Autónoma Regional del Quindío.</v>
      </c>
      <c r="C188" s="228"/>
      <c r="D188" s="59"/>
      <c r="E188" s="60"/>
      <c r="F188" s="60"/>
      <c r="G188" s="60"/>
      <c r="H188" s="60"/>
      <c r="I188" s="61"/>
      <c r="J188" s="251">
        <f>PROGR_PROYEC_PONDE!F28</f>
        <v>0.16</v>
      </c>
      <c r="K188" s="251">
        <f>J188</f>
        <v>0.16</v>
      </c>
      <c r="L188" s="251">
        <f>J188</f>
        <v>0.16</v>
      </c>
      <c r="M188" s="251">
        <f>J188</f>
        <v>0.16</v>
      </c>
      <c r="N188" s="469">
        <f>N190+N191+N192+N193+N194+N195+N196+N197+N198+N199+N200+N201+N202</f>
        <v>1155400000</v>
      </c>
      <c r="O188" s="469">
        <f t="shared" ref="O188:R188" si="162">O190+O191+O192+O193+O194+O195+O196+O197+O198+O199+O200+O201+O202</f>
        <v>852400000</v>
      </c>
      <c r="P188" s="469">
        <f t="shared" si="162"/>
        <v>928330000</v>
      </c>
      <c r="Q188" s="469">
        <f t="shared" si="162"/>
        <v>1067610000</v>
      </c>
      <c r="R188" s="469">
        <f t="shared" si="162"/>
        <v>4003740000</v>
      </c>
      <c r="S188" s="59"/>
      <c r="T188" s="60"/>
      <c r="U188" s="60">
        <f>SUM(S188:T188)</f>
        <v>0</v>
      </c>
      <c r="V188" s="60"/>
      <c r="W188" s="60"/>
      <c r="X188" s="60">
        <f>SUM(V188:W188)</f>
        <v>0</v>
      </c>
      <c r="Y188" s="60"/>
      <c r="Z188" s="60"/>
      <c r="AA188" s="60">
        <f>SUM(Y188:Z188)</f>
        <v>0</v>
      </c>
      <c r="AB188" s="60"/>
      <c r="AC188" s="60"/>
      <c r="AD188" s="114">
        <f>SUM(AB188:AC188)</f>
        <v>0</v>
      </c>
      <c r="AE188" s="62"/>
      <c r="AF188" s="63"/>
      <c r="AG188" s="63">
        <f>SUM(AE188:AF188)</f>
        <v>0</v>
      </c>
      <c r="AH188" s="63"/>
      <c r="AI188" s="63"/>
      <c r="AJ188" s="63">
        <f>SUM(AH188:AI188)</f>
        <v>0</v>
      </c>
      <c r="AK188" s="63"/>
      <c r="AL188" s="63"/>
      <c r="AM188" s="63">
        <f>SUM(AK188:AL188)</f>
        <v>0</v>
      </c>
      <c r="AN188" s="63"/>
      <c r="AO188" s="63"/>
      <c r="AP188" s="80">
        <f>SUM(AN188:AO188)</f>
        <v>0</v>
      </c>
      <c r="AQ188" s="59"/>
      <c r="AR188" s="60"/>
      <c r="AS188" s="60"/>
      <c r="AT188" s="60"/>
      <c r="AU188" s="60"/>
      <c r="AV188" s="60"/>
      <c r="AW188" s="60"/>
      <c r="AX188" s="114"/>
      <c r="AY188" s="59">
        <f>+U188+X188+AA188+AD188</f>
        <v>0</v>
      </c>
      <c r="AZ188" s="61" t="e">
        <f>+AY188/I188</f>
        <v>#DIV/0!</v>
      </c>
      <c r="BA188" s="195"/>
      <c r="BB188" s="60"/>
      <c r="BC188" s="60"/>
      <c r="BD188" s="60"/>
      <c r="BE188" s="60"/>
      <c r="BF188" s="60"/>
      <c r="BG188" s="60"/>
      <c r="BH188" s="114"/>
      <c r="BI188" s="59"/>
      <c r="BJ188" s="60"/>
      <c r="BK188" s="60"/>
      <c r="BL188" s="114"/>
      <c r="BM188" s="59"/>
      <c r="BN188" s="60"/>
      <c r="BO188" s="60"/>
      <c r="BP188" s="114"/>
      <c r="BQ188" s="59" t="e">
        <f t="shared" si="154"/>
        <v>#DIV/0!</v>
      </c>
      <c r="BR188" s="60" t="e">
        <f t="shared" si="155"/>
        <v>#DIV/0!</v>
      </c>
      <c r="BS188" s="60" t="e">
        <f t="shared" si="156"/>
        <v>#DIV/0!</v>
      </c>
      <c r="BT188" s="114" t="e">
        <f t="shared" si="157"/>
        <v>#DIV/0!</v>
      </c>
      <c r="BU188" s="59"/>
      <c r="BV188" s="60"/>
      <c r="BW188" s="60"/>
      <c r="BX188" s="114"/>
      <c r="BY188" s="59" t="e">
        <f t="shared" si="138"/>
        <v>#DIV/0!</v>
      </c>
      <c r="BZ188" s="60" t="e">
        <f t="shared" si="139"/>
        <v>#DIV/0!</v>
      </c>
      <c r="CA188" s="60" t="e">
        <f t="shared" si="140"/>
        <v>#DIV/0!</v>
      </c>
      <c r="CB188" s="114" t="e">
        <f t="shared" si="141"/>
        <v>#DIV/0!</v>
      </c>
      <c r="CC188" s="185">
        <f t="shared" si="142"/>
        <v>0</v>
      </c>
      <c r="CD188" s="99">
        <f t="shared" si="143"/>
        <v>0</v>
      </c>
      <c r="CE188" s="99">
        <f t="shared" si="144"/>
        <v>0</v>
      </c>
      <c r="CF188" s="109">
        <f t="shared" si="145"/>
        <v>0</v>
      </c>
      <c r="CG188" s="62"/>
      <c r="CH188" s="63"/>
      <c r="CI188" s="63"/>
      <c r="CJ188" s="80"/>
      <c r="CK188" s="59" t="e">
        <f t="shared" si="146"/>
        <v>#DIV/0!</v>
      </c>
      <c r="CL188" s="60" t="e">
        <f t="shared" si="147"/>
        <v>#DIV/0!</v>
      </c>
      <c r="CM188" s="60" t="e">
        <f t="shared" si="148"/>
        <v>#DIV/0!</v>
      </c>
      <c r="CN188" s="114" t="e">
        <f t="shared" si="149"/>
        <v>#DIV/0!</v>
      </c>
      <c r="CO188" s="58">
        <f t="shared" si="150"/>
        <v>0</v>
      </c>
      <c r="CP188" s="58">
        <f t="shared" si="151"/>
        <v>0</v>
      </c>
      <c r="CQ188" s="58">
        <f t="shared" si="152"/>
        <v>0</v>
      </c>
      <c r="CR188" s="122" t="e">
        <f t="shared" si="153"/>
        <v>#DIV/0!</v>
      </c>
    </row>
    <row r="189" spans="1:96" ht="13.5" thickBot="1">
      <c r="A189" s="68"/>
      <c r="B189" s="229" t="s">
        <v>2583</v>
      </c>
      <c r="C189" s="229"/>
      <c r="D189" s="67"/>
      <c r="E189" s="68"/>
      <c r="F189" s="68"/>
      <c r="G189" s="68"/>
      <c r="H189" s="68"/>
      <c r="I189" s="69"/>
      <c r="J189" s="71"/>
      <c r="K189" s="72"/>
      <c r="L189" s="72"/>
      <c r="M189" s="81"/>
      <c r="N189" s="464"/>
      <c r="O189" s="464"/>
      <c r="P189" s="464"/>
      <c r="Q189" s="464"/>
      <c r="R189" s="464"/>
      <c r="S189" s="67"/>
      <c r="T189" s="68"/>
      <c r="U189" s="68">
        <f>SUM(S189:T189)</f>
        <v>0</v>
      </c>
      <c r="V189" s="68"/>
      <c r="W189" s="68"/>
      <c r="X189" s="68">
        <f>SUM(V189:W189)</f>
        <v>0</v>
      </c>
      <c r="Y189" s="68"/>
      <c r="Z189" s="68"/>
      <c r="AA189" s="68">
        <f>SUM(Y189:Z189)</f>
        <v>0</v>
      </c>
      <c r="AB189" s="68"/>
      <c r="AC189" s="68"/>
      <c r="AD189" s="115">
        <f>SUM(AB189:AC189)</f>
        <v>0</v>
      </c>
      <c r="AE189" s="174"/>
      <c r="AF189" s="100"/>
      <c r="AG189" s="100">
        <f>SUM(AE189:AF189)</f>
        <v>0</v>
      </c>
      <c r="AH189" s="100"/>
      <c r="AI189" s="100"/>
      <c r="AJ189" s="100">
        <f>SUM(AH189:AI189)</f>
        <v>0</v>
      </c>
      <c r="AK189" s="100"/>
      <c r="AL189" s="100"/>
      <c r="AM189" s="100">
        <f>SUM(AK189:AL189)</f>
        <v>0</v>
      </c>
      <c r="AN189" s="100"/>
      <c r="AO189" s="100"/>
      <c r="AP189" s="183">
        <f>SUM(AN189:AO189)</f>
        <v>0</v>
      </c>
      <c r="AQ189" s="67"/>
      <c r="AR189" s="68"/>
      <c r="AS189" s="68"/>
      <c r="AT189" s="68"/>
      <c r="AU189" s="68"/>
      <c r="AV189" s="68"/>
      <c r="AW189" s="68"/>
      <c r="AX189" s="115"/>
      <c r="AY189" s="67">
        <f>+U189+X189+AA189+AD189</f>
        <v>0</v>
      </c>
      <c r="AZ189" s="69" t="e">
        <f>+AY189/I189</f>
        <v>#DIV/0!</v>
      </c>
      <c r="BA189" s="196"/>
      <c r="BB189" s="68"/>
      <c r="BC189" s="68"/>
      <c r="BD189" s="68"/>
      <c r="BE189" s="68"/>
      <c r="BF189" s="68"/>
      <c r="BG189" s="68"/>
      <c r="BH189" s="115"/>
      <c r="BI189" s="67"/>
      <c r="BJ189" s="68"/>
      <c r="BK189" s="68"/>
      <c r="BL189" s="115"/>
      <c r="BM189" s="67"/>
      <c r="BN189" s="68"/>
      <c r="BO189" s="68"/>
      <c r="BP189" s="115"/>
      <c r="BQ189" s="67" t="e">
        <f t="shared" si="154"/>
        <v>#DIV/0!</v>
      </c>
      <c r="BR189" s="68" t="e">
        <f t="shared" si="155"/>
        <v>#DIV/0!</v>
      </c>
      <c r="BS189" s="68" t="e">
        <f t="shared" si="156"/>
        <v>#DIV/0!</v>
      </c>
      <c r="BT189" s="115" t="e">
        <f t="shared" si="157"/>
        <v>#DIV/0!</v>
      </c>
      <c r="BU189" s="67"/>
      <c r="BV189" s="68"/>
      <c r="BW189" s="68"/>
      <c r="BX189" s="115"/>
      <c r="BY189" s="67" t="e">
        <f t="shared" si="138"/>
        <v>#DIV/0!</v>
      </c>
      <c r="BZ189" s="68" t="e">
        <f t="shared" si="139"/>
        <v>#DIV/0!</v>
      </c>
      <c r="CA189" s="68" t="e">
        <f t="shared" si="140"/>
        <v>#DIV/0!</v>
      </c>
      <c r="CB189" s="115" t="e">
        <f t="shared" si="141"/>
        <v>#DIV/0!</v>
      </c>
      <c r="CC189" s="186">
        <f t="shared" si="142"/>
        <v>0</v>
      </c>
      <c r="CD189" s="101">
        <f t="shared" si="143"/>
        <v>0</v>
      </c>
      <c r="CE189" s="101">
        <f t="shared" si="144"/>
        <v>0</v>
      </c>
      <c r="CF189" s="110">
        <f t="shared" si="145"/>
        <v>0</v>
      </c>
      <c r="CG189" s="174"/>
      <c r="CH189" s="100"/>
      <c r="CI189" s="100"/>
      <c r="CJ189" s="183"/>
      <c r="CK189" s="67" t="e">
        <f t="shared" si="146"/>
        <v>#DIV/0!</v>
      </c>
      <c r="CL189" s="68" t="e">
        <f t="shared" si="147"/>
        <v>#DIV/0!</v>
      </c>
      <c r="CM189" s="68" t="e">
        <f t="shared" si="148"/>
        <v>#DIV/0!</v>
      </c>
      <c r="CN189" s="115" t="e">
        <f t="shared" si="149"/>
        <v>#DIV/0!</v>
      </c>
      <c r="CO189" s="70">
        <f t="shared" si="150"/>
        <v>0</v>
      </c>
      <c r="CP189" s="70">
        <f t="shared" si="151"/>
        <v>0</v>
      </c>
      <c r="CQ189" s="70">
        <f t="shared" si="152"/>
        <v>0</v>
      </c>
      <c r="CR189" s="123" t="e">
        <f t="shared" si="153"/>
        <v>#DIV/0!</v>
      </c>
    </row>
    <row r="190" spans="1:96" ht="30.75" customHeight="1" thickBot="1">
      <c r="A190" s="3"/>
      <c r="B190" s="10" t="str">
        <f>PONDERACION!H136</f>
        <v>1. Operar y fortalecer el banco de programas y proyectos de la Corporación, de acuerdo con el programa anual.</v>
      </c>
      <c r="C190" s="207" t="str">
        <f>PONDERACION!I136</f>
        <v>Porcentaje</v>
      </c>
      <c r="D190" s="207" t="str">
        <f>PONDERACION!J136</f>
        <v>% de ejecución del programa</v>
      </c>
      <c r="E190" s="260">
        <f>PONDERACION!K136</f>
        <v>0.25</v>
      </c>
      <c r="F190" s="260">
        <f>PONDERACION!L136</f>
        <v>0.25</v>
      </c>
      <c r="G190" s="260">
        <f>PONDERACION!M136</f>
        <v>0.25</v>
      </c>
      <c r="H190" s="260">
        <f>PONDERACION!N136</f>
        <v>0.25</v>
      </c>
      <c r="I190" s="260">
        <f>PONDERACION!O136</f>
        <v>1</v>
      </c>
      <c r="J190" s="260">
        <f>PONDERACION!P136</f>
        <v>7.0000000000000007E-2</v>
      </c>
      <c r="K190" s="260">
        <f>PONDERACION!Q136</f>
        <v>7.0000000000000007E-2</v>
      </c>
      <c r="L190" s="260">
        <f>PONDERACION!R136</f>
        <v>7.0000000000000007E-2</v>
      </c>
      <c r="M190" s="260">
        <f>PONDERACION!S136</f>
        <v>7.0000000000000007E-2</v>
      </c>
      <c r="N190" s="474">
        <v>70000000</v>
      </c>
      <c r="O190" s="459">
        <v>72600000</v>
      </c>
      <c r="P190" s="459">
        <v>62600000</v>
      </c>
      <c r="Q190" s="459">
        <v>72600000</v>
      </c>
      <c r="R190" s="459">
        <f>SUM(N190:Q190)</f>
        <v>277800000</v>
      </c>
      <c r="S190" s="194"/>
      <c r="T190" s="3"/>
      <c r="U190" s="3">
        <f>SUM(S190:T190)</f>
        <v>0</v>
      </c>
      <c r="V190" s="3"/>
      <c r="W190" s="3"/>
      <c r="X190" s="3">
        <f>SUM(V190:W190)</f>
        <v>0</v>
      </c>
      <c r="Y190" s="3"/>
      <c r="Z190" s="3"/>
      <c r="AA190" s="3">
        <f>SUM(Y190:Z190)</f>
        <v>0</v>
      </c>
      <c r="AB190" s="3"/>
      <c r="AC190" s="3"/>
      <c r="AD190" s="34">
        <f>SUM(AB190:AC190)</f>
        <v>0</v>
      </c>
      <c r="AE190" s="37"/>
      <c r="AF190" s="5"/>
      <c r="AG190" s="5">
        <f>SUM(AE190:AF190)</f>
        <v>0</v>
      </c>
      <c r="AH190" s="5"/>
      <c r="AI190" s="5"/>
      <c r="AJ190" s="5">
        <f>SUM(AH190:AI190)</f>
        <v>0</v>
      </c>
      <c r="AK190" s="5"/>
      <c r="AL190" s="5"/>
      <c r="AM190" s="5">
        <f>SUM(AK190:AL190)</f>
        <v>0</v>
      </c>
      <c r="AN190" s="5"/>
      <c r="AO190" s="5"/>
      <c r="AP190" s="82">
        <f>SUM(AN190:AO190)</f>
        <v>0</v>
      </c>
      <c r="AQ190" s="36"/>
      <c r="AR190" s="3"/>
      <c r="AS190" s="3"/>
      <c r="AT190" s="3"/>
      <c r="AU190" s="3"/>
      <c r="AV190" s="3"/>
      <c r="AW190" s="3"/>
      <c r="AX190" s="34"/>
      <c r="AY190" s="36">
        <f>+U190+X190+AA190+AD190</f>
        <v>0</v>
      </c>
      <c r="AZ190" s="202">
        <f>+AY190/I190</f>
        <v>0</v>
      </c>
      <c r="BA190" s="194"/>
      <c r="BB190" s="3"/>
      <c r="BC190" s="3"/>
      <c r="BD190" s="3"/>
      <c r="BE190" s="3"/>
      <c r="BF190" s="3"/>
      <c r="BG190" s="3"/>
      <c r="BH190" s="34"/>
      <c r="BI190" s="36"/>
      <c r="BJ190" s="3"/>
      <c r="BK190" s="3"/>
      <c r="BL190" s="34"/>
      <c r="BM190" s="36"/>
      <c r="BN190" s="3"/>
      <c r="BO190" s="3"/>
      <c r="BP190" s="34"/>
      <c r="BQ190" s="36" t="e">
        <f t="shared" si="154"/>
        <v>#DIV/0!</v>
      </c>
      <c r="BR190" s="3" t="e">
        <f t="shared" si="155"/>
        <v>#DIV/0!</v>
      </c>
      <c r="BS190" s="3" t="e">
        <f t="shared" si="156"/>
        <v>#DIV/0!</v>
      </c>
      <c r="BT190" s="34" t="e">
        <f t="shared" si="157"/>
        <v>#DIV/0!</v>
      </c>
      <c r="BU190" s="36"/>
      <c r="BV190" s="3"/>
      <c r="BW190" s="3"/>
      <c r="BX190" s="34"/>
      <c r="BY190" s="36" t="e">
        <f t="shared" si="138"/>
        <v>#DIV/0!</v>
      </c>
      <c r="BZ190" s="3" t="e">
        <f t="shared" si="139"/>
        <v>#DIV/0!</v>
      </c>
      <c r="CA190" s="3" t="e">
        <f t="shared" si="140"/>
        <v>#DIV/0!</v>
      </c>
      <c r="CB190" s="34" t="e">
        <f t="shared" si="141"/>
        <v>#DIV/0!</v>
      </c>
      <c r="CC190" s="187">
        <f t="shared" si="142"/>
        <v>0</v>
      </c>
      <c r="CD190" s="102">
        <f t="shared" si="143"/>
        <v>0</v>
      </c>
      <c r="CE190" s="102">
        <f t="shared" si="144"/>
        <v>0</v>
      </c>
      <c r="CF190" s="111">
        <f t="shared" si="145"/>
        <v>0</v>
      </c>
      <c r="CG190" s="37"/>
      <c r="CH190" s="5"/>
      <c r="CI190" s="5"/>
      <c r="CJ190" s="82"/>
      <c r="CK190" s="36" t="e">
        <f t="shared" si="146"/>
        <v>#DIV/0!</v>
      </c>
      <c r="CL190" s="3" t="e">
        <f t="shared" si="147"/>
        <v>#DIV/0!</v>
      </c>
      <c r="CM190" s="3" t="e">
        <f t="shared" si="148"/>
        <v>#DIV/0!</v>
      </c>
      <c r="CN190" s="34" t="e">
        <f t="shared" si="149"/>
        <v>#DIV/0!</v>
      </c>
      <c r="CO190" s="35">
        <f t="shared" si="150"/>
        <v>0</v>
      </c>
      <c r="CP190" s="35">
        <f t="shared" si="151"/>
        <v>0</v>
      </c>
      <c r="CQ190" s="35">
        <f t="shared" si="152"/>
        <v>0</v>
      </c>
      <c r="CR190" s="7" t="e">
        <f t="shared" si="153"/>
        <v>#DIV/0!</v>
      </c>
    </row>
    <row r="191" spans="1:96" ht="33.75" customHeight="1" thickBot="1">
      <c r="A191" s="3"/>
      <c r="B191" s="10" t="str">
        <f>PONDERACION!H137</f>
        <v>2. Acompañar a entes territoriales y demás grupos de valor en la identificación y formulación de proyectos ambientales.</v>
      </c>
      <c r="C191" s="207" t="str">
        <f>PONDERACION!I137</f>
        <v>Porcentaje</v>
      </c>
      <c r="D191" s="207" t="str">
        <f>PONDERACION!J137</f>
        <v>% de entes territoriales y grupos atendidos</v>
      </c>
      <c r="E191" s="260">
        <f>PONDERACION!K137</f>
        <v>0.25</v>
      </c>
      <c r="F191" s="260">
        <f>PONDERACION!L137</f>
        <v>0.25</v>
      </c>
      <c r="G191" s="260">
        <f>PONDERACION!M137</f>
        <v>0.25</v>
      </c>
      <c r="H191" s="260">
        <f>PONDERACION!N137</f>
        <v>0.25</v>
      </c>
      <c r="I191" s="260">
        <f>PONDERACION!O137</f>
        <v>1</v>
      </c>
      <c r="J191" s="260">
        <f>PONDERACION!P137</f>
        <v>7.0000000000000007E-2</v>
      </c>
      <c r="K191" s="260">
        <f>PONDERACION!Q137</f>
        <v>7.0000000000000007E-2</v>
      </c>
      <c r="L191" s="260">
        <f>PONDERACION!R137</f>
        <v>7.0000000000000007E-2</v>
      </c>
      <c r="M191" s="260">
        <f>PONDERACION!S137</f>
        <v>7.0000000000000007E-2</v>
      </c>
      <c r="N191" s="454">
        <v>15000000</v>
      </c>
      <c r="O191" s="455">
        <v>25000000</v>
      </c>
      <c r="P191" s="455">
        <v>30000000</v>
      </c>
      <c r="Q191" s="455">
        <v>70000000</v>
      </c>
      <c r="R191" s="459">
        <f t="shared" ref="R191:R202" si="163">SUM(N191:Q191)</f>
        <v>140000000</v>
      </c>
      <c r="S191" s="194"/>
      <c r="T191" s="3"/>
      <c r="U191" s="3"/>
      <c r="V191" s="3"/>
      <c r="W191" s="3"/>
      <c r="X191" s="3"/>
      <c r="Y191" s="3"/>
      <c r="Z191" s="3"/>
      <c r="AA191" s="3"/>
      <c r="AB191" s="3"/>
      <c r="AC191" s="3"/>
      <c r="AD191" s="34"/>
      <c r="AE191" s="37"/>
      <c r="AF191" s="5"/>
      <c r="AG191" s="5"/>
      <c r="AH191" s="5"/>
      <c r="AI191" s="5"/>
      <c r="AJ191" s="5"/>
      <c r="AK191" s="5"/>
      <c r="AL191" s="5"/>
      <c r="AM191" s="5"/>
      <c r="AN191" s="5"/>
      <c r="AO191" s="5"/>
      <c r="AP191" s="82"/>
      <c r="AQ191" s="36"/>
      <c r="AR191" s="3"/>
      <c r="AS191" s="3"/>
      <c r="AT191" s="3"/>
      <c r="AU191" s="3"/>
      <c r="AV191" s="3"/>
      <c r="AW191" s="3"/>
      <c r="AX191" s="34"/>
      <c r="AY191" s="36"/>
      <c r="AZ191" s="202"/>
      <c r="BA191" s="194"/>
      <c r="BB191" s="3"/>
      <c r="BC191" s="3"/>
      <c r="BD191" s="3"/>
      <c r="BE191" s="3"/>
      <c r="BF191" s="3"/>
      <c r="BG191" s="3"/>
      <c r="BH191" s="34"/>
      <c r="BI191" s="36"/>
      <c r="BJ191" s="3"/>
      <c r="BK191" s="3"/>
      <c r="BL191" s="34"/>
      <c r="BM191" s="36"/>
      <c r="BN191" s="3"/>
      <c r="BO191" s="3"/>
      <c r="BP191" s="34"/>
      <c r="BQ191" s="36"/>
      <c r="BR191" s="3"/>
      <c r="BS191" s="3"/>
      <c r="BT191" s="34"/>
      <c r="BU191" s="36"/>
      <c r="BV191" s="3"/>
      <c r="BW191" s="3"/>
      <c r="BX191" s="34"/>
      <c r="BY191" s="36"/>
      <c r="BZ191" s="3"/>
      <c r="CA191" s="3"/>
      <c r="CB191" s="34"/>
      <c r="CC191" s="187"/>
      <c r="CD191" s="102"/>
      <c r="CE191" s="102"/>
      <c r="CF191" s="111"/>
      <c r="CG191" s="37"/>
      <c r="CH191" s="5"/>
      <c r="CI191" s="5"/>
      <c r="CJ191" s="82"/>
      <c r="CK191" s="36"/>
      <c r="CL191" s="3"/>
      <c r="CM191" s="3"/>
      <c r="CN191" s="34"/>
      <c r="CO191" s="35"/>
      <c r="CP191" s="35"/>
      <c r="CQ191" s="35"/>
      <c r="CR191" s="7"/>
    </row>
    <row r="192" spans="1:96" ht="43.5" customHeight="1" thickBot="1">
      <c r="A192" s="3"/>
      <c r="B192" s="10" t="str">
        <f>PONDERACION!H138</f>
        <v>3. Realizar acciones de seguimiento al plan de acción institucional y otros instrumentos de planificación.</v>
      </c>
      <c r="C192" s="207" t="str">
        <f>PONDERACION!I138</f>
        <v>Porcentaje</v>
      </c>
      <c r="D192" s="207" t="str">
        <f>PONDERACION!J138</f>
        <v>% de seguimiento a Planes institucionales e instrumentos</v>
      </c>
      <c r="E192" s="260">
        <f>PONDERACION!K138</f>
        <v>0.25</v>
      </c>
      <c r="F192" s="260">
        <f>PONDERACION!L138</f>
        <v>0.25</v>
      </c>
      <c r="G192" s="260">
        <f>PONDERACION!M138</f>
        <v>0.25</v>
      </c>
      <c r="H192" s="260">
        <f>PONDERACION!N138</f>
        <v>0.25</v>
      </c>
      <c r="I192" s="260">
        <f>PONDERACION!O138</f>
        <v>1</v>
      </c>
      <c r="J192" s="260">
        <f>PONDERACION!P138</f>
        <v>7.0000000000000007E-2</v>
      </c>
      <c r="K192" s="260">
        <f>PONDERACION!Q138</f>
        <v>7.0000000000000007E-2</v>
      </c>
      <c r="L192" s="260">
        <f>PONDERACION!R138</f>
        <v>7.0000000000000007E-2</v>
      </c>
      <c r="M192" s="260">
        <f>PONDERACION!S138</f>
        <v>7.0000000000000007E-2</v>
      </c>
      <c r="N192" s="461">
        <v>0</v>
      </c>
      <c r="O192" s="455">
        <v>35000000</v>
      </c>
      <c r="P192" s="455">
        <v>40000000</v>
      </c>
      <c r="Q192" s="455">
        <v>60000000</v>
      </c>
      <c r="R192" s="459">
        <f t="shared" si="163"/>
        <v>135000000</v>
      </c>
      <c r="S192" s="194"/>
      <c r="T192" s="3"/>
      <c r="U192" s="3"/>
      <c r="V192" s="3"/>
      <c r="W192" s="3"/>
      <c r="X192" s="3"/>
      <c r="Y192" s="3"/>
      <c r="Z192" s="3"/>
      <c r="AA192" s="3"/>
      <c r="AB192" s="3"/>
      <c r="AC192" s="3"/>
      <c r="AD192" s="34"/>
      <c r="AE192" s="37"/>
      <c r="AF192" s="5"/>
      <c r="AG192" s="5"/>
      <c r="AH192" s="5"/>
      <c r="AI192" s="5"/>
      <c r="AJ192" s="5"/>
      <c r="AK192" s="5"/>
      <c r="AL192" s="5"/>
      <c r="AM192" s="5"/>
      <c r="AN192" s="5"/>
      <c r="AO192" s="5"/>
      <c r="AP192" s="82"/>
      <c r="AQ192" s="36"/>
      <c r="AR192" s="3"/>
      <c r="AS192" s="3"/>
      <c r="AT192" s="3"/>
      <c r="AU192" s="3"/>
      <c r="AV192" s="3"/>
      <c r="AW192" s="3"/>
      <c r="AX192" s="34"/>
      <c r="AY192" s="36"/>
      <c r="AZ192" s="202"/>
      <c r="BA192" s="194"/>
      <c r="BB192" s="3"/>
      <c r="BC192" s="3"/>
      <c r="BD192" s="3"/>
      <c r="BE192" s="3"/>
      <c r="BF192" s="3"/>
      <c r="BG192" s="3"/>
      <c r="BH192" s="34"/>
      <c r="BI192" s="36"/>
      <c r="BJ192" s="3"/>
      <c r="BK192" s="3"/>
      <c r="BL192" s="34"/>
      <c r="BM192" s="36"/>
      <c r="BN192" s="3"/>
      <c r="BO192" s="3"/>
      <c r="BP192" s="34"/>
      <c r="BQ192" s="36"/>
      <c r="BR192" s="3"/>
      <c r="BS192" s="3"/>
      <c r="BT192" s="34"/>
      <c r="BU192" s="36"/>
      <c r="BV192" s="3"/>
      <c r="BW192" s="3"/>
      <c r="BX192" s="34"/>
      <c r="BY192" s="36"/>
      <c r="BZ192" s="3"/>
      <c r="CA192" s="3"/>
      <c r="CB192" s="34"/>
      <c r="CC192" s="187"/>
      <c r="CD192" s="102"/>
      <c r="CE192" s="102"/>
      <c r="CF192" s="111"/>
      <c r="CG192" s="37"/>
      <c r="CH192" s="5"/>
      <c r="CI192" s="5"/>
      <c r="CJ192" s="82"/>
      <c r="CK192" s="36"/>
      <c r="CL192" s="3"/>
      <c r="CM192" s="3"/>
      <c r="CN192" s="34"/>
      <c r="CO192" s="35"/>
      <c r="CP192" s="35"/>
      <c r="CQ192" s="35"/>
      <c r="CR192" s="7"/>
    </row>
    <row r="193" spans="1:96" ht="39.75" customHeight="1" thickBot="1">
      <c r="A193" s="3"/>
      <c r="B193" s="10" t="str">
        <f>PONDERACION!H139</f>
        <v>4. Mantener en operación el sistema integrado de planeación y gestión – SIPG de la entidad.</v>
      </c>
      <c r="C193" s="207" t="str">
        <f>PONDERACION!I139</f>
        <v>Sistema</v>
      </c>
      <c r="D193" s="207" t="str">
        <f>PONDERACION!J139</f>
        <v>Sistema integrado operando</v>
      </c>
      <c r="E193" s="216">
        <f>PONDERACION!K139</f>
        <v>1</v>
      </c>
      <c r="F193" s="216">
        <f>PONDERACION!L139</f>
        <v>1</v>
      </c>
      <c r="G193" s="216">
        <f>PONDERACION!M139</f>
        <v>1</v>
      </c>
      <c r="H193" s="216">
        <f>PONDERACION!N139</f>
        <v>1</v>
      </c>
      <c r="I193" s="216">
        <f>PONDERACION!O139</f>
        <v>4</v>
      </c>
      <c r="J193" s="260">
        <f>PONDERACION!P139</f>
        <v>7.0000000000000007E-2</v>
      </c>
      <c r="K193" s="260">
        <f>PONDERACION!Q139</f>
        <v>7.0000000000000007E-2</v>
      </c>
      <c r="L193" s="260">
        <f>PONDERACION!R139</f>
        <v>7.0000000000000007E-2</v>
      </c>
      <c r="M193" s="260">
        <f>PONDERACION!S139</f>
        <v>7.0000000000000007E-2</v>
      </c>
      <c r="N193" s="454">
        <v>15000000</v>
      </c>
      <c r="O193" s="455">
        <v>25000000</v>
      </c>
      <c r="P193" s="455">
        <v>40000000</v>
      </c>
      <c r="Q193" s="455">
        <v>60000000</v>
      </c>
      <c r="R193" s="459">
        <f t="shared" si="163"/>
        <v>140000000</v>
      </c>
      <c r="S193" s="194"/>
      <c r="T193" s="3"/>
      <c r="U193" s="3"/>
      <c r="V193" s="3"/>
      <c r="W193" s="3"/>
      <c r="X193" s="3"/>
      <c r="Y193" s="3"/>
      <c r="Z193" s="3"/>
      <c r="AA193" s="3"/>
      <c r="AB193" s="3"/>
      <c r="AC193" s="3"/>
      <c r="AD193" s="34"/>
      <c r="AE193" s="37"/>
      <c r="AF193" s="5"/>
      <c r="AG193" s="5"/>
      <c r="AH193" s="5"/>
      <c r="AI193" s="5"/>
      <c r="AJ193" s="5"/>
      <c r="AK193" s="5"/>
      <c r="AL193" s="5"/>
      <c r="AM193" s="5"/>
      <c r="AN193" s="5"/>
      <c r="AO193" s="5"/>
      <c r="AP193" s="82"/>
      <c r="AQ193" s="36"/>
      <c r="AR193" s="3"/>
      <c r="AS193" s="3"/>
      <c r="AT193" s="3"/>
      <c r="AU193" s="3"/>
      <c r="AV193" s="3"/>
      <c r="AW193" s="3"/>
      <c r="AX193" s="34"/>
      <c r="AY193" s="36"/>
      <c r="AZ193" s="202"/>
      <c r="BA193" s="194"/>
      <c r="BB193" s="3"/>
      <c r="BC193" s="3"/>
      <c r="BD193" s="3"/>
      <c r="BE193" s="3"/>
      <c r="BF193" s="3"/>
      <c r="BG193" s="3"/>
      <c r="BH193" s="34"/>
      <c r="BI193" s="36"/>
      <c r="BJ193" s="3"/>
      <c r="BK193" s="3"/>
      <c r="BL193" s="34"/>
      <c r="BM193" s="36"/>
      <c r="BN193" s="3"/>
      <c r="BO193" s="3"/>
      <c r="BP193" s="34"/>
      <c r="BQ193" s="36"/>
      <c r="BR193" s="3"/>
      <c r="BS193" s="3"/>
      <c r="BT193" s="34"/>
      <c r="BU193" s="36"/>
      <c r="BV193" s="3"/>
      <c r="BW193" s="3"/>
      <c r="BX193" s="34"/>
      <c r="BY193" s="36"/>
      <c r="BZ193" s="3"/>
      <c r="CA193" s="3"/>
      <c r="CB193" s="34"/>
      <c r="CC193" s="187"/>
      <c r="CD193" s="102"/>
      <c r="CE193" s="102"/>
      <c r="CF193" s="111"/>
      <c r="CG193" s="37"/>
      <c r="CH193" s="5"/>
      <c r="CI193" s="5"/>
      <c r="CJ193" s="82"/>
      <c r="CK193" s="36"/>
      <c r="CL193" s="3"/>
      <c r="CM193" s="3"/>
      <c r="CN193" s="34"/>
      <c r="CO193" s="35"/>
      <c r="CP193" s="35"/>
      <c r="CQ193" s="35"/>
      <c r="CR193" s="7"/>
    </row>
    <row r="194" spans="1:96" ht="30" customHeight="1" thickBot="1">
      <c r="A194" s="3"/>
      <c r="B194" s="10" t="str">
        <f>PONDERACION!H140</f>
        <v>5.Implementar los planes de acción de las políticas institucionales de gestión y desempeño, de acuerdo con en el plan operativo anual.</v>
      </c>
      <c r="C194" s="207" t="str">
        <f>PONDERACION!I140</f>
        <v>Plan</v>
      </c>
      <c r="D194" s="207" t="str">
        <f>PONDERACION!J140</f>
        <v>Plan Operativo implementado</v>
      </c>
      <c r="E194" s="216">
        <f>PONDERACION!K140</f>
        <v>1</v>
      </c>
      <c r="F194" s="216">
        <f>PONDERACION!L140</f>
        <v>1</v>
      </c>
      <c r="G194" s="216">
        <f>PONDERACION!M140</f>
        <v>1</v>
      </c>
      <c r="H194" s="216">
        <f>PONDERACION!N140</f>
        <v>1</v>
      </c>
      <c r="I194" s="216">
        <f>PONDERACION!O140</f>
        <v>4</v>
      </c>
      <c r="J194" s="260">
        <f>PONDERACION!P140</f>
        <v>0.08</v>
      </c>
      <c r="K194" s="260">
        <f>PONDERACION!Q140</f>
        <v>0.08</v>
      </c>
      <c r="L194" s="260">
        <f>PONDERACION!R140</f>
        <v>0.08</v>
      </c>
      <c r="M194" s="260">
        <f>PONDERACION!S140</f>
        <v>0.08</v>
      </c>
      <c r="N194" s="454">
        <v>405400000</v>
      </c>
      <c r="O194" s="455">
        <v>124000000</v>
      </c>
      <c r="P194" s="455">
        <v>54330000</v>
      </c>
      <c r="Q194" s="455">
        <v>73704000</v>
      </c>
      <c r="R194" s="459">
        <f t="shared" si="163"/>
        <v>657434000</v>
      </c>
      <c r="S194" s="194"/>
      <c r="T194" s="3"/>
      <c r="U194" s="3"/>
      <c r="V194" s="3"/>
      <c r="W194" s="3"/>
      <c r="X194" s="3"/>
      <c r="Y194" s="3"/>
      <c r="Z194" s="3"/>
      <c r="AA194" s="3"/>
      <c r="AB194" s="3"/>
      <c r="AC194" s="3"/>
      <c r="AD194" s="34"/>
      <c r="AE194" s="37"/>
      <c r="AF194" s="5"/>
      <c r="AG194" s="5"/>
      <c r="AH194" s="5"/>
      <c r="AI194" s="5"/>
      <c r="AJ194" s="5"/>
      <c r="AK194" s="5"/>
      <c r="AL194" s="5"/>
      <c r="AM194" s="5"/>
      <c r="AN194" s="5"/>
      <c r="AO194" s="5"/>
      <c r="AP194" s="82"/>
      <c r="AQ194" s="36"/>
      <c r="AR194" s="3"/>
      <c r="AS194" s="3"/>
      <c r="AT194" s="3"/>
      <c r="AU194" s="3"/>
      <c r="AV194" s="3"/>
      <c r="AW194" s="3"/>
      <c r="AX194" s="34"/>
      <c r="AY194" s="36"/>
      <c r="AZ194" s="202"/>
      <c r="BA194" s="194"/>
      <c r="BB194" s="3"/>
      <c r="BC194" s="3"/>
      <c r="BD194" s="3"/>
      <c r="BE194" s="3"/>
      <c r="BF194" s="3"/>
      <c r="BG194" s="3"/>
      <c r="BH194" s="34"/>
      <c r="BI194" s="36"/>
      <c r="BJ194" s="3"/>
      <c r="BK194" s="3"/>
      <c r="BL194" s="34"/>
      <c r="BM194" s="36"/>
      <c r="BN194" s="3"/>
      <c r="BO194" s="3"/>
      <c r="BP194" s="34"/>
      <c r="BQ194" s="36"/>
      <c r="BR194" s="3"/>
      <c r="BS194" s="3"/>
      <c r="BT194" s="34"/>
      <c r="BU194" s="36"/>
      <c r="BV194" s="3"/>
      <c r="BW194" s="3"/>
      <c r="BX194" s="34"/>
      <c r="BY194" s="36"/>
      <c r="BZ194" s="3"/>
      <c r="CA194" s="3"/>
      <c r="CB194" s="34"/>
      <c r="CC194" s="187"/>
      <c r="CD194" s="102"/>
      <c r="CE194" s="102"/>
      <c r="CF194" s="111"/>
      <c r="CG194" s="37"/>
      <c r="CH194" s="5"/>
      <c r="CI194" s="5"/>
      <c r="CJ194" s="82"/>
      <c r="CK194" s="36"/>
      <c r="CL194" s="3"/>
      <c r="CM194" s="3"/>
      <c r="CN194" s="34"/>
      <c r="CO194" s="35"/>
      <c r="CP194" s="35"/>
      <c r="CQ194" s="35"/>
      <c r="CR194" s="7"/>
    </row>
    <row r="195" spans="1:96" ht="23.25" thickBot="1">
      <c r="A195" s="3"/>
      <c r="B195" s="10" t="str">
        <f>PONDERACION!H141</f>
        <v>6. Implementar acciones priorizadas del plan estratégico institucional.</v>
      </c>
      <c r="C195" s="207" t="str">
        <f>PONDERACION!I141</f>
        <v>Porcentaje</v>
      </c>
      <c r="D195" s="207" t="str">
        <f>PONDERACION!J141</f>
        <v>% de ejecución de acciones priorizadas</v>
      </c>
      <c r="E195" s="260">
        <f>PONDERACION!K141</f>
        <v>0.25</v>
      </c>
      <c r="F195" s="260">
        <f>PONDERACION!L141</f>
        <v>0.25</v>
      </c>
      <c r="G195" s="260">
        <f>PONDERACION!M141</f>
        <v>0.25</v>
      </c>
      <c r="H195" s="260">
        <f>PONDERACION!N141</f>
        <v>0.25</v>
      </c>
      <c r="I195" s="260">
        <f>PONDERACION!O141</f>
        <v>1</v>
      </c>
      <c r="J195" s="260">
        <f>PONDERACION!P141</f>
        <v>0.08</v>
      </c>
      <c r="K195" s="260">
        <f>PONDERACION!Q141</f>
        <v>0.08</v>
      </c>
      <c r="L195" s="260">
        <f>PONDERACION!R141</f>
        <v>0.08</v>
      </c>
      <c r="M195" s="260">
        <f>PONDERACION!S141</f>
        <v>0.08</v>
      </c>
      <c r="N195" s="454">
        <v>15000000</v>
      </c>
      <c r="O195" s="455">
        <v>23000000</v>
      </c>
      <c r="P195" s="455">
        <v>36000000</v>
      </c>
      <c r="Q195" s="455">
        <v>56000000</v>
      </c>
      <c r="R195" s="459">
        <f t="shared" si="163"/>
        <v>130000000</v>
      </c>
      <c r="S195" s="194"/>
      <c r="T195" s="3"/>
      <c r="U195" s="3"/>
      <c r="V195" s="3"/>
      <c r="W195" s="3"/>
      <c r="X195" s="3"/>
      <c r="Y195" s="3"/>
      <c r="Z195" s="3"/>
      <c r="AA195" s="3"/>
      <c r="AB195" s="3"/>
      <c r="AC195" s="3"/>
      <c r="AD195" s="34"/>
      <c r="AE195" s="37"/>
      <c r="AF195" s="5"/>
      <c r="AG195" s="5"/>
      <c r="AH195" s="5"/>
      <c r="AI195" s="5"/>
      <c r="AJ195" s="5"/>
      <c r="AK195" s="5"/>
      <c r="AL195" s="5"/>
      <c r="AM195" s="5"/>
      <c r="AN195" s="5"/>
      <c r="AO195" s="5"/>
      <c r="AP195" s="82"/>
      <c r="AQ195" s="36"/>
      <c r="AR195" s="3"/>
      <c r="AS195" s="3"/>
      <c r="AT195" s="3"/>
      <c r="AU195" s="3"/>
      <c r="AV195" s="3"/>
      <c r="AW195" s="3"/>
      <c r="AX195" s="34"/>
      <c r="AY195" s="36"/>
      <c r="AZ195" s="202"/>
      <c r="BA195" s="194"/>
      <c r="BB195" s="3"/>
      <c r="BC195" s="3"/>
      <c r="BD195" s="3"/>
      <c r="BE195" s="3"/>
      <c r="BF195" s="3"/>
      <c r="BG195" s="3"/>
      <c r="BH195" s="34"/>
      <c r="BI195" s="36"/>
      <c r="BJ195" s="3"/>
      <c r="BK195" s="3"/>
      <c r="BL195" s="34"/>
      <c r="BM195" s="36"/>
      <c r="BN195" s="3"/>
      <c r="BO195" s="3"/>
      <c r="BP195" s="34"/>
      <c r="BQ195" s="36"/>
      <c r="BR195" s="3"/>
      <c r="BS195" s="3"/>
      <c r="BT195" s="34"/>
      <c r="BU195" s="36"/>
      <c r="BV195" s="3"/>
      <c r="BW195" s="3"/>
      <c r="BX195" s="34"/>
      <c r="BY195" s="36"/>
      <c r="BZ195" s="3"/>
      <c r="CA195" s="3"/>
      <c r="CB195" s="34"/>
      <c r="CC195" s="187"/>
      <c r="CD195" s="102"/>
      <c r="CE195" s="102"/>
      <c r="CF195" s="111"/>
      <c r="CG195" s="37"/>
      <c r="CH195" s="5"/>
      <c r="CI195" s="5"/>
      <c r="CJ195" s="82"/>
      <c r="CK195" s="36"/>
      <c r="CL195" s="3"/>
      <c r="CM195" s="3"/>
      <c r="CN195" s="34"/>
      <c r="CO195" s="35"/>
      <c r="CP195" s="35"/>
      <c r="CQ195" s="35"/>
      <c r="CR195" s="7"/>
    </row>
    <row r="196" spans="1:96" ht="34.5" thickBot="1">
      <c r="A196" s="3"/>
      <c r="B196" s="10" t="str">
        <f>PONDERACION!H142</f>
        <v>7. Realizar seguimiento a los planes de acción de las políticas institucionales de gestión y desempeño.</v>
      </c>
      <c r="C196" s="207" t="str">
        <f>PONDERACION!I142</f>
        <v>Porcentaje</v>
      </c>
      <c r="D196" s="207" t="str">
        <f>PONDERACION!J142</f>
        <v>% de seguimiento de planes de acción de las políticas institucionales de gestión y desempeño</v>
      </c>
      <c r="E196" s="260">
        <f>PONDERACION!K142</f>
        <v>0.25</v>
      </c>
      <c r="F196" s="260">
        <f>PONDERACION!L142</f>
        <v>0.25</v>
      </c>
      <c r="G196" s="260">
        <f>PONDERACION!M142</f>
        <v>0.25</v>
      </c>
      <c r="H196" s="260">
        <f>PONDERACION!N142</f>
        <v>0.25</v>
      </c>
      <c r="I196" s="260">
        <f>PONDERACION!O142</f>
        <v>1</v>
      </c>
      <c r="J196" s="260">
        <f>PONDERACION!P142</f>
        <v>0.08</v>
      </c>
      <c r="K196" s="260">
        <f>PONDERACION!Q142</f>
        <v>0.08</v>
      </c>
      <c r="L196" s="260">
        <f>PONDERACION!R142</f>
        <v>0.08</v>
      </c>
      <c r="M196" s="260">
        <f>PONDERACION!S142</f>
        <v>0.08</v>
      </c>
      <c r="N196" s="454">
        <v>15000000</v>
      </c>
      <c r="O196" s="455">
        <v>26000000</v>
      </c>
      <c r="P196" s="455">
        <v>56000000</v>
      </c>
      <c r="Q196" s="455">
        <v>56000000</v>
      </c>
      <c r="R196" s="459">
        <f t="shared" si="163"/>
        <v>153000000</v>
      </c>
      <c r="S196" s="194"/>
      <c r="T196" s="3"/>
      <c r="U196" s="3"/>
      <c r="V196" s="3"/>
      <c r="W196" s="3"/>
      <c r="X196" s="3"/>
      <c r="Y196" s="3"/>
      <c r="Z196" s="3"/>
      <c r="AA196" s="3"/>
      <c r="AB196" s="3"/>
      <c r="AC196" s="3"/>
      <c r="AD196" s="34"/>
      <c r="AE196" s="37"/>
      <c r="AF196" s="5"/>
      <c r="AG196" s="5"/>
      <c r="AH196" s="5"/>
      <c r="AI196" s="5"/>
      <c r="AJ196" s="5"/>
      <c r="AK196" s="5"/>
      <c r="AL196" s="5"/>
      <c r="AM196" s="5"/>
      <c r="AN196" s="5"/>
      <c r="AO196" s="5"/>
      <c r="AP196" s="82"/>
      <c r="AQ196" s="36"/>
      <c r="AR196" s="3"/>
      <c r="AS196" s="3"/>
      <c r="AT196" s="3"/>
      <c r="AU196" s="3"/>
      <c r="AV196" s="3"/>
      <c r="AW196" s="3"/>
      <c r="AX196" s="34"/>
      <c r="AY196" s="36"/>
      <c r="AZ196" s="202"/>
      <c r="BA196" s="194"/>
      <c r="BB196" s="3"/>
      <c r="BC196" s="3"/>
      <c r="BD196" s="3"/>
      <c r="BE196" s="3"/>
      <c r="BF196" s="3"/>
      <c r="BG196" s="3"/>
      <c r="BH196" s="34"/>
      <c r="BI196" s="36"/>
      <c r="BJ196" s="3"/>
      <c r="BK196" s="3"/>
      <c r="BL196" s="34"/>
      <c r="BM196" s="36"/>
      <c r="BN196" s="3"/>
      <c r="BO196" s="3"/>
      <c r="BP196" s="34"/>
      <c r="BQ196" s="36"/>
      <c r="BR196" s="3"/>
      <c r="BS196" s="3"/>
      <c r="BT196" s="34"/>
      <c r="BU196" s="36"/>
      <c r="BV196" s="3"/>
      <c r="BW196" s="3"/>
      <c r="BX196" s="34"/>
      <c r="BY196" s="36"/>
      <c r="BZ196" s="3"/>
      <c r="CA196" s="3"/>
      <c r="CB196" s="34"/>
      <c r="CC196" s="187"/>
      <c r="CD196" s="102"/>
      <c r="CE196" s="102"/>
      <c r="CF196" s="111"/>
      <c r="CG196" s="37"/>
      <c r="CH196" s="5"/>
      <c r="CI196" s="5"/>
      <c r="CJ196" s="82"/>
      <c r="CK196" s="36"/>
      <c r="CL196" s="3"/>
      <c r="CM196" s="3"/>
      <c r="CN196" s="34"/>
      <c r="CO196" s="35"/>
      <c r="CP196" s="35"/>
      <c r="CQ196" s="35"/>
      <c r="CR196" s="7"/>
    </row>
    <row r="197" spans="1:96" ht="37.5" customHeight="1" thickBot="1">
      <c r="A197" s="3"/>
      <c r="B197" s="10" t="str">
        <f>PONDERACION!H143</f>
        <v>8. Implementar la mejora continua a través del fortalecimiento del proceso de seguimiento y evaluación a la gestión, de acuerdo con el programa anual.</v>
      </c>
      <c r="C197" s="207" t="str">
        <f>PONDERACION!I143</f>
        <v>Programa</v>
      </c>
      <c r="D197" s="207" t="str">
        <f>PONDERACION!J143</f>
        <v>Programa anual implementado</v>
      </c>
      <c r="E197" s="216">
        <f>PONDERACION!K143</f>
        <v>1</v>
      </c>
      <c r="F197" s="216">
        <f>PONDERACION!L143</f>
        <v>1</v>
      </c>
      <c r="G197" s="216">
        <f>PONDERACION!M143</f>
        <v>1</v>
      </c>
      <c r="H197" s="216">
        <f>PONDERACION!N143</f>
        <v>1</v>
      </c>
      <c r="I197" s="216">
        <f>PONDERACION!O143</f>
        <v>4</v>
      </c>
      <c r="J197" s="260">
        <f>PONDERACION!P143</f>
        <v>0.08</v>
      </c>
      <c r="K197" s="260">
        <f>PONDERACION!Q143</f>
        <v>0.08</v>
      </c>
      <c r="L197" s="260">
        <f>PONDERACION!R143</f>
        <v>0.08</v>
      </c>
      <c r="M197" s="260">
        <f>PONDERACION!S143</f>
        <v>0.08</v>
      </c>
      <c r="N197" s="454">
        <v>80000000</v>
      </c>
      <c r="O197" s="455">
        <v>82000000</v>
      </c>
      <c r="P197" s="455">
        <v>60000000</v>
      </c>
      <c r="Q197" s="455">
        <v>70000000</v>
      </c>
      <c r="R197" s="459">
        <f t="shared" si="163"/>
        <v>292000000</v>
      </c>
      <c r="S197" s="194"/>
      <c r="T197" s="3"/>
      <c r="U197" s="3"/>
      <c r="V197" s="3"/>
      <c r="W197" s="3"/>
      <c r="X197" s="3"/>
      <c r="Y197" s="3"/>
      <c r="Z197" s="3"/>
      <c r="AA197" s="3"/>
      <c r="AB197" s="3"/>
      <c r="AC197" s="3"/>
      <c r="AD197" s="34"/>
      <c r="AE197" s="37"/>
      <c r="AF197" s="5"/>
      <c r="AG197" s="5"/>
      <c r="AH197" s="5"/>
      <c r="AI197" s="5"/>
      <c r="AJ197" s="5"/>
      <c r="AK197" s="5"/>
      <c r="AL197" s="5"/>
      <c r="AM197" s="5"/>
      <c r="AN197" s="5"/>
      <c r="AO197" s="5"/>
      <c r="AP197" s="82"/>
      <c r="AQ197" s="36"/>
      <c r="AR197" s="3"/>
      <c r="AS197" s="3"/>
      <c r="AT197" s="3"/>
      <c r="AU197" s="3"/>
      <c r="AV197" s="3"/>
      <c r="AW197" s="3"/>
      <c r="AX197" s="34"/>
      <c r="AY197" s="36"/>
      <c r="AZ197" s="202"/>
      <c r="BA197" s="194"/>
      <c r="BB197" s="3"/>
      <c r="BC197" s="3"/>
      <c r="BD197" s="3"/>
      <c r="BE197" s="3"/>
      <c r="BF197" s="3"/>
      <c r="BG197" s="3"/>
      <c r="BH197" s="34"/>
      <c r="BI197" s="36"/>
      <c r="BJ197" s="3"/>
      <c r="BK197" s="3"/>
      <c r="BL197" s="34"/>
      <c r="BM197" s="36"/>
      <c r="BN197" s="3"/>
      <c r="BO197" s="3"/>
      <c r="BP197" s="34"/>
      <c r="BQ197" s="36"/>
      <c r="BR197" s="3"/>
      <c r="BS197" s="3"/>
      <c r="BT197" s="34"/>
      <c r="BU197" s="36"/>
      <c r="BV197" s="3"/>
      <c r="BW197" s="3"/>
      <c r="BX197" s="34"/>
      <c r="BY197" s="36"/>
      <c r="BZ197" s="3"/>
      <c r="CA197" s="3"/>
      <c r="CB197" s="34"/>
      <c r="CC197" s="187"/>
      <c r="CD197" s="102"/>
      <c r="CE197" s="102"/>
      <c r="CF197" s="111"/>
      <c r="CG197" s="37"/>
      <c r="CH197" s="5"/>
      <c r="CI197" s="5"/>
      <c r="CJ197" s="82"/>
      <c r="CK197" s="36"/>
      <c r="CL197" s="3"/>
      <c r="CM197" s="3"/>
      <c r="CN197" s="34"/>
      <c r="CO197" s="35"/>
      <c r="CP197" s="35"/>
      <c r="CQ197" s="35"/>
      <c r="CR197" s="7"/>
    </row>
    <row r="198" spans="1:96" ht="30.75" customHeight="1" thickBot="1">
      <c r="A198" s="3"/>
      <c r="B198" s="10" t="str">
        <f>PONDERACION!H144</f>
        <v>9. Fortalecer el proceso financiero y administrativo de la entidad, de acuerdo con en el plan operativo anual.</v>
      </c>
      <c r="C198" s="207" t="str">
        <f>PONDERACION!I144</f>
        <v>Plan</v>
      </c>
      <c r="D198" s="207" t="str">
        <f>PONDERACION!J144</f>
        <v>Plan Operativo implementado</v>
      </c>
      <c r="E198" s="216">
        <f>PONDERACION!K144</f>
        <v>1</v>
      </c>
      <c r="F198" s="216">
        <f>PONDERACION!L144</f>
        <v>1</v>
      </c>
      <c r="G198" s="216">
        <f>PONDERACION!M144</f>
        <v>1</v>
      </c>
      <c r="H198" s="216">
        <f>PONDERACION!N144</f>
        <v>1</v>
      </c>
      <c r="I198" s="216">
        <f>PONDERACION!O144</f>
        <v>4</v>
      </c>
      <c r="J198" s="260">
        <f>PONDERACION!P144</f>
        <v>0.08</v>
      </c>
      <c r="K198" s="260">
        <f>PONDERACION!Q144</f>
        <v>0.08</v>
      </c>
      <c r="L198" s="260">
        <f>PONDERACION!R144</f>
        <v>0.08</v>
      </c>
      <c r="M198" s="260">
        <f>PONDERACION!S144</f>
        <v>0.08</v>
      </c>
      <c r="N198" s="454">
        <v>110000000</v>
      </c>
      <c r="O198" s="455">
        <v>67000000</v>
      </c>
      <c r="P198" s="455">
        <v>105000000</v>
      </c>
      <c r="Q198" s="455">
        <v>80000000</v>
      </c>
      <c r="R198" s="459">
        <f t="shared" si="163"/>
        <v>362000000</v>
      </c>
      <c r="S198" s="194"/>
      <c r="T198" s="3"/>
      <c r="U198" s="3"/>
      <c r="V198" s="3"/>
      <c r="W198" s="3"/>
      <c r="X198" s="3"/>
      <c r="Y198" s="3"/>
      <c r="Z198" s="3"/>
      <c r="AA198" s="3"/>
      <c r="AB198" s="3"/>
      <c r="AC198" s="3"/>
      <c r="AD198" s="34"/>
      <c r="AE198" s="37"/>
      <c r="AF198" s="5"/>
      <c r="AG198" s="5"/>
      <c r="AH198" s="5"/>
      <c r="AI198" s="5"/>
      <c r="AJ198" s="5"/>
      <c r="AK198" s="5"/>
      <c r="AL198" s="5"/>
      <c r="AM198" s="5"/>
      <c r="AN198" s="5"/>
      <c r="AO198" s="5"/>
      <c r="AP198" s="82"/>
      <c r="AQ198" s="36"/>
      <c r="AR198" s="3"/>
      <c r="AS198" s="3"/>
      <c r="AT198" s="3"/>
      <c r="AU198" s="3"/>
      <c r="AV198" s="3"/>
      <c r="AW198" s="3"/>
      <c r="AX198" s="34"/>
      <c r="AY198" s="36"/>
      <c r="AZ198" s="202"/>
      <c r="BA198" s="194"/>
      <c r="BB198" s="3"/>
      <c r="BC198" s="3"/>
      <c r="BD198" s="3"/>
      <c r="BE198" s="3"/>
      <c r="BF198" s="3"/>
      <c r="BG198" s="3"/>
      <c r="BH198" s="34"/>
      <c r="BI198" s="36"/>
      <c r="BJ198" s="3"/>
      <c r="BK198" s="3"/>
      <c r="BL198" s="34"/>
      <c r="BM198" s="36"/>
      <c r="BN198" s="3"/>
      <c r="BO198" s="3"/>
      <c r="BP198" s="34"/>
      <c r="BQ198" s="36"/>
      <c r="BR198" s="3"/>
      <c r="BS198" s="3"/>
      <c r="BT198" s="34"/>
      <c r="BU198" s="36"/>
      <c r="BV198" s="3"/>
      <c r="BW198" s="3"/>
      <c r="BX198" s="34"/>
      <c r="BY198" s="36"/>
      <c r="BZ198" s="3"/>
      <c r="CA198" s="3"/>
      <c r="CB198" s="34"/>
      <c r="CC198" s="187"/>
      <c r="CD198" s="102"/>
      <c r="CE198" s="102"/>
      <c r="CF198" s="111"/>
      <c r="CG198" s="37"/>
      <c r="CH198" s="5"/>
      <c r="CI198" s="5"/>
      <c r="CJ198" s="82"/>
      <c r="CK198" s="36"/>
      <c r="CL198" s="3"/>
      <c r="CM198" s="3"/>
      <c r="CN198" s="34"/>
      <c r="CO198" s="35"/>
      <c r="CP198" s="35"/>
      <c r="CQ198" s="35"/>
      <c r="CR198" s="7"/>
    </row>
    <row r="199" spans="1:96" ht="32.25" customHeight="1" thickBot="1">
      <c r="A199" s="3"/>
      <c r="B199" s="10" t="str">
        <f>PONDERACION!H145</f>
        <v>10. Fortalecer el proceso jurídico desde el apoyo a las diferentes instancias misionales de la entidad, de acuerdo con en el plan operativo anual.</v>
      </c>
      <c r="C199" s="207" t="str">
        <f>PONDERACION!I145</f>
        <v>Plan</v>
      </c>
      <c r="D199" s="207" t="str">
        <f>PONDERACION!J145</f>
        <v>Plan Operativo implementado</v>
      </c>
      <c r="E199" s="216">
        <f>PONDERACION!K145</f>
        <v>1</v>
      </c>
      <c r="F199" s="216">
        <f>PONDERACION!L145</f>
        <v>1</v>
      </c>
      <c r="G199" s="216">
        <f>PONDERACION!M145</f>
        <v>1</v>
      </c>
      <c r="H199" s="216">
        <f>PONDERACION!N145</f>
        <v>1</v>
      </c>
      <c r="I199" s="216">
        <f>PONDERACION!O145</f>
        <v>4</v>
      </c>
      <c r="J199" s="260">
        <f>PONDERACION!P145</f>
        <v>0.08</v>
      </c>
      <c r="K199" s="260">
        <f>PONDERACION!Q145</f>
        <v>0.08</v>
      </c>
      <c r="L199" s="260">
        <f>PONDERACION!R145</f>
        <v>0.08</v>
      </c>
      <c r="M199" s="260">
        <f>PONDERACION!S145</f>
        <v>0.08</v>
      </c>
      <c r="N199" s="454">
        <v>180000000</v>
      </c>
      <c r="O199" s="455">
        <v>151400000</v>
      </c>
      <c r="P199" s="455">
        <v>187200000</v>
      </c>
      <c r="Q199" s="455">
        <v>186906000</v>
      </c>
      <c r="R199" s="459">
        <f t="shared" si="163"/>
        <v>705506000</v>
      </c>
      <c r="S199" s="194"/>
      <c r="T199" s="3"/>
      <c r="U199" s="3"/>
      <c r="V199" s="3"/>
      <c r="W199" s="3"/>
      <c r="X199" s="3"/>
      <c r="Y199" s="3"/>
      <c r="Z199" s="3"/>
      <c r="AA199" s="3"/>
      <c r="AB199" s="3"/>
      <c r="AC199" s="3"/>
      <c r="AD199" s="34"/>
      <c r="AE199" s="37"/>
      <c r="AF199" s="5"/>
      <c r="AG199" s="5"/>
      <c r="AH199" s="5"/>
      <c r="AI199" s="5"/>
      <c r="AJ199" s="5"/>
      <c r="AK199" s="5"/>
      <c r="AL199" s="5"/>
      <c r="AM199" s="5"/>
      <c r="AN199" s="5"/>
      <c r="AO199" s="5"/>
      <c r="AP199" s="82"/>
      <c r="AQ199" s="36"/>
      <c r="AR199" s="3"/>
      <c r="AS199" s="3"/>
      <c r="AT199" s="3"/>
      <c r="AU199" s="3"/>
      <c r="AV199" s="3"/>
      <c r="AW199" s="3"/>
      <c r="AX199" s="34"/>
      <c r="AY199" s="36"/>
      <c r="AZ199" s="202"/>
      <c r="BA199" s="194"/>
      <c r="BB199" s="3"/>
      <c r="BC199" s="3"/>
      <c r="BD199" s="3"/>
      <c r="BE199" s="3"/>
      <c r="BF199" s="3"/>
      <c r="BG199" s="3"/>
      <c r="BH199" s="34"/>
      <c r="BI199" s="36"/>
      <c r="BJ199" s="3"/>
      <c r="BK199" s="3"/>
      <c r="BL199" s="34"/>
      <c r="BM199" s="36"/>
      <c r="BN199" s="3"/>
      <c r="BO199" s="3"/>
      <c r="BP199" s="34"/>
      <c r="BQ199" s="36"/>
      <c r="BR199" s="3"/>
      <c r="BS199" s="3"/>
      <c r="BT199" s="34"/>
      <c r="BU199" s="36"/>
      <c r="BV199" s="3"/>
      <c r="BW199" s="3"/>
      <c r="BX199" s="34"/>
      <c r="BY199" s="36"/>
      <c r="BZ199" s="3"/>
      <c r="CA199" s="3"/>
      <c r="CB199" s="34"/>
      <c r="CC199" s="187"/>
      <c r="CD199" s="102"/>
      <c r="CE199" s="102"/>
      <c r="CF199" s="111"/>
      <c r="CG199" s="37"/>
      <c r="CH199" s="5"/>
      <c r="CI199" s="5"/>
      <c r="CJ199" s="82"/>
      <c r="CK199" s="36"/>
      <c r="CL199" s="3"/>
      <c r="CM199" s="3"/>
      <c r="CN199" s="34"/>
      <c r="CO199" s="35"/>
      <c r="CP199" s="35"/>
      <c r="CQ199" s="35"/>
      <c r="CR199" s="7"/>
    </row>
    <row r="200" spans="1:96" ht="33" customHeight="1" thickBot="1">
      <c r="A200" s="3"/>
      <c r="B200" s="10" t="str">
        <f>PONDERACION!H146</f>
        <v>11. Implementar acciones para el mejoramiento del proceso sancionatorio ambiental de la entidad, de acuerdo con en el plan operativo anual.</v>
      </c>
      <c r="C200" s="207" t="str">
        <f>PONDERACION!I146</f>
        <v>Plan</v>
      </c>
      <c r="D200" s="207" t="str">
        <f>PONDERACION!J146</f>
        <v>Plan Operativo implementado</v>
      </c>
      <c r="E200" s="216">
        <f>PONDERACION!K146</f>
        <v>1</v>
      </c>
      <c r="F200" s="216">
        <f>PONDERACION!L146</f>
        <v>1</v>
      </c>
      <c r="G200" s="216">
        <f>PONDERACION!M146</f>
        <v>1</v>
      </c>
      <c r="H200" s="216">
        <f>PONDERACION!N146</f>
        <v>1</v>
      </c>
      <c r="I200" s="216">
        <f>PONDERACION!O146</f>
        <v>4</v>
      </c>
      <c r="J200" s="260">
        <f>PONDERACION!P146</f>
        <v>0.08</v>
      </c>
      <c r="K200" s="260">
        <f>PONDERACION!Q146</f>
        <v>0.08</v>
      </c>
      <c r="L200" s="260">
        <f>PONDERACION!R146</f>
        <v>0.08</v>
      </c>
      <c r="M200" s="260">
        <f>PONDERACION!S146</f>
        <v>0.08</v>
      </c>
      <c r="N200" s="454">
        <v>180000000</v>
      </c>
      <c r="O200" s="455">
        <v>151400000</v>
      </c>
      <c r="P200" s="455">
        <v>187200000</v>
      </c>
      <c r="Q200" s="455">
        <v>174400000</v>
      </c>
      <c r="R200" s="459">
        <f t="shared" si="163"/>
        <v>693000000</v>
      </c>
      <c r="S200" s="194"/>
      <c r="T200" s="3"/>
      <c r="U200" s="3"/>
      <c r="V200" s="3"/>
      <c r="W200" s="3"/>
      <c r="X200" s="3"/>
      <c r="Y200" s="3"/>
      <c r="Z200" s="3"/>
      <c r="AA200" s="3"/>
      <c r="AB200" s="3"/>
      <c r="AC200" s="3"/>
      <c r="AD200" s="34"/>
      <c r="AE200" s="37"/>
      <c r="AF200" s="5"/>
      <c r="AG200" s="5"/>
      <c r="AH200" s="5"/>
      <c r="AI200" s="5"/>
      <c r="AJ200" s="5"/>
      <c r="AK200" s="5"/>
      <c r="AL200" s="5"/>
      <c r="AM200" s="5"/>
      <c r="AN200" s="5"/>
      <c r="AO200" s="5"/>
      <c r="AP200" s="82"/>
      <c r="AQ200" s="36"/>
      <c r="AR200" s="3"/>
      <c r="AS200" s="3"/>
      <c r="AT200" s="3"/>
      <c r="AU200" s="3"/>
      <c r="AV200" s="3"/>
      <c r="AW200" s="3"/>
      <c r="AX200" s="34"/>
      <c r="AY200" s="36"/>
      <c r="AZ200" s="202"/>
      <c r="BA200" s="194"/>
      <c r="BB200" s="3"/>
      <c r="BC200" s="3"/>
      <c r="BD200" s="3"/>
      <c r="BE200" s="3"/>
      <c r="BF200" s="3"/>
      <c r="BG200" s="3"/>
      <c r="BH200" s="34"/>
      <c r="BI200" s="36"/>
      <c r="BJ200" s="3"/>
      <c r="BK200" s="3"/>
      <c r="BL200" s="34"/>
      <c r="BM200" s="36"/>
      <c r="BN200" s="3"/>
      <c r="BO200" s="3"/>
      <c r="BP200" s="34"/>
      <c r="BQ200" s="36"/>
      <c r="BR200" s="3"/>
      <c r="BS200" s="3"/>
      <c r="BT200" s="34"/>
      <c r="BU200" s="36"/>
      <c r="BV200" s="3"/>
      <c r="BW200" s="3"/>
      <c r="BX200" s="34"/>
      <c r="BY200" s="36"/>
      <c r="BZ200" s="3"/>
      <c r="CA200" s="3"/>
      <c r="CB200" s="34"/>
      <c r="CC200" s="187"/>
      <c r="CD200" s="102"/>
      <c r="CE200" s="102"/>
      <c r="CF200" s="111"/>
      <c r="CG200" s="37"/>
      <c r="CH200" s="5"/>
      <c r="CI200" s="5"/>
      <c r="CJ200" s="82"/>
      <c r="CK200" s="36"/>
      <c r="CL200" s="3"/>
      <c r="CM200" s="3"/>
      <c r="CN200" s="34"/>
      <c r="CO200" s="35"/>
      <c r="CP200" s="35"/>
      <c r="CQ200" s="35"/>
      <c r="CR200" s="7"/>
    </row>
    <row r="201" spans="1:96" ht="23.25" customHeight="1" thickBot="1">
      <c r="A201" s="3"/>
      <c r="B201" s="10" t="str">
        <f>PONDERACION!H147</f>
        <v>12. Implementar la estrategia de reacción inmediata ambiental</v>
      </c>
      <c r="C201" s="207" t="str">
        <f>PONDERACION!I147</f>
        <v>Estrategia</v>
      </c>
      <c r="D201" s="207" t="str">
        <f>PONDERACION!J147</f>
        <v>Estrategia anual implementada</v>
      </c>
      <c r="E201" s="216">
        <f>PONDERACION!K147</f>
        <v>1</v>
      </c>
      <c r="F201" s="216">
        <f>PONDERACION!L147</f>
        <v>1</v>
      </c>
      <c r="G201" s="216">
        <f>PONDERACION!M147</f>
        <v>1</v>
      </c>
      <c r="H201" s="216">
        <f>PONDERACION!N147</f>
        <v>1</v>
      </c>
      <c r="I201" s="216">
        <f>PONDERACION!O147</f>
        <v>4</v>
      </c>
      <c r="J201" s="260">
        <f>PONDERACION!P147</f>
        <v>0.08</v>
      </c>
      <c r="K201" s="260">
        <f>PONDERACION!Q147</f>
        <v>0.08</v>
      </c>
      <c r="L201" s="260">
        <f>PONDERACION!R147</f>
        <v>0.08</v>
      </c>
      <c r="M201" s="260">
        <f>PONDERACION!S147</f>
        <v>0.08</v>
      </c>
      <c r="N201" s="454">
        <v>70000000</v>
      </c>
      <c r="O201" s="455">
        <v>70000000</v>
      </c>
      <c r="P201" s="455">
        <v>70000000</v>
      </c>
      <c r="Q201" s="455">
        <v>108000000</v>
      </c>
      <c r="R201" s="459">
        <f t="shared" si="163"/>
        <v>318000000</v>
      </c>
      <c r="S201" s="194"/>
      <c r="T201" s="3"/>
      <c r="U201" s="3"/>
      <c r="V201" s="3"/>
      <c r="W201" s="3"/>
      <c r="X201" s="3"/>
      <c r="Y201" s="3"/>
      <c r="Z201" s="3"/>
      <c r="AA201" s="3"/>
      <c r="AB201" s="3"/>
      <c r="AC201" s="3"/>
      <c r="AD201" s="34"/>
      <c r="AE201" s="37"/>
      <c r="AF201" s="5"/>
      <c r="AG201" s="5"/>
      <c r="AH201" s="5"/>
      <c r="AI201" s="5"/>
      <c r="AJ201" s="5"/>
      <c r="AK201" s="5"/>
      <c r="AL201" s="5"/>
      <c r="AM201" s="5"/>
      <c r="AN201" s="5"/>
      <c r="AO201" s="5"/>
      <c r="AP201" s="82"/>
      <c r="AQ201" s="36"/>
      <c r="AR201" s="3"/>
      <c r="AS201" s="3"/>
      <c r="AT201" s="3"/>
      <c r="AU201" s="3"/>
      <c r="AV201" s="3"/>
      <c r="AW201" s="3"/>
      <c r="AX201" s="34"/>
      <c r="AY201" s="36"/>
      <c r="AZ201" s="202"/>
      <c r="BA201" s="194"/>
      <c r="BB201" s="3"/>
      <c r="BC201" s="3"/>
      <c r="BD201" s="3"/>
      <c r="BE201" s="3"/>
      <c r="BF201" s="3"/>
      <c r="BG201" s="3"/>
      <c r="BH201" s="34"/>
      <c r="BI201" s="36"/>
      <c r="BJ201" s="3"/>
      <c r="BK201" s="3"/>
      <c r="BL201" s="34"/>
      <c r="BM201" s="36"/>
      <c r="BN201" s="3"/>
      <c r="BO201" s="3"/>
      <c r="BP201" s="34"/>
      <c r="BQ201" s="36"/>
      <c r="BR201" s="3"/>
      <c r="BS201" s="3"/>
      <c r="BT201" s="34"/>
      <c r="BU201" s="36"/>
      <c r="BV201" s="3"/>
      <c r="BW201" s="3"/>
      <c r="BX201" s="34"/>
      <c r="BY201" s="36"/>
      <c r="BZ201" s="3"/>
      <c r="CA201" s="3"/>
      <c r="CB201" s="34"/>
      <c r="CC201" s="187"/>
      <c r="CD201" s="102"/>
      <c r="CE201" s="102"/>
      <c r="CF201" s="111"/>
      <c r="CG201" s="37"/>
      <c r="CH201" s="5"/>
      <c r="CI201" s="5"/>
      <c r="CJ201" s="82"/>
      <c r="CK201" s="36"/>
      <c r="CL201" s="3"/>
      <c r="CM201" s="3"/>
      <c r="CN201" s="34"/>
      <c r="CO201" s="35"/>
      <c r="CP201" s="35"/>
      <c r="CQ201" s="35"/>
      <c r="CR201" s="7"/>
    </row>
    <row r="202" spans="1:96" ht="33.75" customHeight="1" thickBot="1">
      <c r="A202" s="3"/>
      <c r="B202" s="10" t="str">
        <f>PONDERACION!H148</f>
        <v>13. Fortalecer los procedimientos financieros de tasa retributiva y tasa por utilización de agua, de acuerdo con en el plan operativo anual.</v>
      </c>
      <c r="C202" s="207" t="str">
        <f>PONDERACION!I148</f>
        <v>Plan</v>
      </c>
      <c r="D202" s="207" t="str">
        <f>PONDERACION!J148</f>
        <v>Plan Operativo implementado</v>
      </c>
      <c r="E202" s="216">
        <f>PONDERACION!K148</f>
        <v>1</v>
      </c>
      <c r="F202" s="216">
        <f>PONDERACION!L148</f>
        <v>1</v>
      </c>
      <c r="G202" s="216">
        <f>PONDERACION!M148</f>
        <v>1</v>
      </c>
      <c r="H202" s="216">
        <f>PONDERACION!N148</f>
        <v>1</v>
      </c>
      <c r="I202" s="216">
        <f>PONDERACION!O148</f>
        <v>4</v>
      </c>
      <c r="J202" s="260">
        <f>PONDERACION!P148</f>
        <v>0.08</v>
      </c>
      <c r="K202" s="260">
        <f>PONDERACION!Q148</f>
        <v>0.08</v>
      </c>
      <c r="L202" s="260">
        <f>PONDERACION!R148</f>
        <v>0.08</v>
      </c>
      <c r="M202" s="260">
        <f>PONDERACION!S148</f>
        <v>0.08</v>
      </c>
      <c r="N202" s="461">
        <v>0</v>
      </c>
      <c r="O202" s="456">
        <v>0</v>
      </c>
      <c r="P202" s="456">
        <v>0</v>
      </c>
      <c r="Q202" s="456">
        <v>0</v>
      </c>
      <c r="R202" s="459">
        <f t="shared" si="163"/>
        <v>0</v>
      </c>
      <c r="S202" s="194"/>
      <c r="T202" s="3"/>
      <c r="U202" s="3"/>
      <c r="V202" s="3"/>
      <c r="W202" s="3"/>
      <c r="X202" s="3"/>
      <c r="Y202" s="3"/>
      <c r="Z202" s="3"/>
      <c r="AA202" s="3"/>
      <c r="AB202" s="3"/>
      <c r="AC202" s="3"/>
      <c r="AD202" s="34"/>
      <c r="AE202" s="37"/>
      <c r="AF202" s="5"/>
      <c r="AG202" s="5"/>
      <c r="AH202" s="5"/>
      <c r="AI202" s="5"/>
      <c r="AJ202" s="5"/>
      <c r="AK202" s="5"/>
      <c r="AL202" s="5"/>
      <c r="AM202" s="5"/>
      <c r="AN202" s="5"/>
      <c r="AO202" s="5"/>
      <c r="AP202" s="82"/>
      <c r="AQ202" s="36"/>
      <c r="AR202" s="3"/>
      <c r="AS202" s="3"/>
      <c r="AT202" s="3"/>
      <c r="AU202" s="3"/>
      <c r="AV202" s="3"/>
      <c r="AW202" s="3"/>
      <c r="AX202" s="34"/>
      <c r="AY202" s="36"/>
      <c r="AZ202" s="202"/>
      <c r="BA202" s="194"/>
      <c r="BB202" s="3"/>
      <c r="BC202" s="3"/>
      <c r="BD202" s="3"/>
      <c r="BE202" s="3"/>
      <c r="BF202" s="3"/>
      <c r="BG202" s="3"/>
      <c r="BH202" s="34"/>
      <c r="BI202" s="36"/>
      <c r="BJ202" s="3"/>
      <c r="BK202" s="3"/>
      <c r="BL202" s="34"/>
      <c r="BM202" s="36"/>
      <c r="BN202" s="3"/>
      <c r="BO202" s="3"/>
      <c r="BP202" s="34"/>
      <c r="BQ202" s="36"/>
      <c r="BR202" s="3"/>
      <c r="BS202" s="3"/>
      <c r="BT202" s="34"/>
      <c r="BU202" s="36"/>
      <c r="BV202" s="3"/>
      <c r="BW202" s="3"/>
      <c r="BX202" s="34"/>
      <c r="BY202" s="36"/>
      <c r="BZ202" s="3"/>
      <c r="CA202" s="3"/>
      <c r="CB202" s="34"/>
      <c r="CC202" s="187"/>
      <c r="CD202" s="102"/>
      <c r="CE202" s="102"/>
      <c r="CF202" s="111"/>
      <c r="CG202" s="37"/>
      <c r="CH202" s="5"/>
      <c r="CI202" s="5"/>
      <c r="CJ202" s="82"/>
      <c r="CK202" s="36"/>
      <c r="CL202" s="3"/>
      <c r="CM202" s="3"/>
      <c r="CN202" s="34"/>
      <c r="CO202" s="35"/>
      <c r="CP202" s="35"/>
      <c r="CQ202" s="35"/>
      <c r="CR202" s="7"/>
    </row>
    <row r="203" spans="1:96" ht="36.75" customHeight="1" thickBot="1">
      <c r="A203" s="60"/>
      <c r="B203" s="233" t="str">
        <f>PONDERACION!E149</f>
        <v>Proyecto 24. Implementación de acciones de gestión ambiental institucional de la Corporación Autónoma Regional del Quindío.</v>
      </c>
      <c r="C203" s="228"/>
      <c r="D203" s="59"/>
      <c r="E203" s="60"/>
      <c r="F203" s="60"/>
      <c r="G203" s="60"/>
      <c r="H203" s="60"/>
      <c r="I203" s="61"/>
      <c r="J203" s="251">
        <f>PROGR_PROYEC_PONDE!F29</f>
        <v>0.16</v>
      </c>
      <c r="K203" s="252">
        <f>J203</f>
        <v>0.16</v>
      </c>
      <c r="L203" s="252">
        <f>J203</f>
        <v>0.16</v>
      </c>
      <c r="M203" s="253">
        <f>J203</f>
        <v>0.16</v>
      </c>
      <c r="N203" s="469">
        <f>N205+N206+N207+N208+N209+N210</f>
        <v>0</v>
      </c>
      <c r="O203" s="469">
        <f t="shared" ref="O203:R203" si="164">O205+O206+O207+O208+O209+O210</f>
        <v>94400000</v>
      </c>
      <c r="P203" s="469">
        <f t="shared" si="164"/>
        <v>80000000</v>
      </c>
      <c r="Q203" s="469">
        <f t="shared" si="164"/>
        <v>80000000</v>
      </c>
      <c r="R203" s="469">
        <f t="shared" si="164"/>
        <v>254400000</v>
      </c>
      <c r="S203" s="59"/>
      <c r="T203" s="60"/>
      <c r="U203" s="60">
        <f>SUM(S203:T203)</f>
        <v>0</v>
      </c>
      <c r="V203" s="60"/>
      <c r="W203" s="60"/>
      <c r="X203" s="60">
        <f>SUM(V203:W203)</f>
        <v>0</v>
      </c>
      <c r="Y203" s="60"/>
      <c r="Z203" s="60"/>
      <c r="AA203" s="60">
        <f>SUM(Y203:Z203)</f>
        <v>0</v>
      </c>
      <c r="AB203" s="60"/>
      <c r="AC203" s="60"/>
      <c r="AD203" s="114">
        <f>SUM(AB203:AC203)</f>
        <v>0</v>
      </c>
      <c r="AE203" s="62"/>
      <c r="AF203" s="63"/>
      <c r="AG203" s="63">
        <f>SUM(AE203:AF203)</f>
        <v>0</v>
      </c>
      <c r="AH203" s="63"/>
      <c r="AI203" s="63"/>
      <c r="AJ203" s="63">
        <f>SUM(AH203:AI203)</f>
        <v>0</v>
      </c>
      <c r="AK203" s="63"/>
      <c r="AL203" s="63"/>
      <c r="AM203" s="63">
        <f>SUM(AK203:AL203)</f>
        <v>0</v>
      </c>
      <c r="AN203" s="63"/>
      <c r="AO203" s="63"/>
      <c r="AP203" s="80">
        <f>SUM(AN203:AO203)</f>
        <v>0</v>
      </c>
      <c r="AQ203" s="59"/>
      <c r="AR203" s="60"/>
      <c r="AS203" s="60"/>
      <c r="AT203" s="60"/>
      <c r="AU203" s="60"/>
      <c r="AV203" s="60"/>
      <c r="AW203" s="60"/>
      <c r="AX203" s="114"/>
      <c r="AY203" s="59">
        <f>+U203+X203+AA203+AD203</f>
        <v>0</v>
      </c>
      <c r="AZ203" s="61" t="e">
        <f>+AY203/I203</f>
        <v>#DIV/0!</v>
      </c>
      <c r="BA203" s="195"/>
      <c r="BB203" s="60"/>
      <c r="BC203" s="60"/>
      <c r="BD203" s="60"/>
      <c r="BE203" s="60"/>
      <c r="BF203" s="60"/>
      <c r="BG203" s="60"/>
      <c r="BH203" s="114"/>
      <c r="BI203" s="59"/>
      <c r="BJ203" s="60"/>
      <c r="BK203" s="60"/>
      <c r="BL203" s="114"/>
      <c r="BM203" s="59"/>
      <c r="BN203" s="60"/>
      <c r="BO203" s="60"/>
      <c r="BP203" s="114"/>
      <c r="BQ203" s="59" t="e">
        <f t="shared" si="154"/>
        <v>#DIV/0!</v>
      </c>
      <c r="BR203" s="60" t="e">
        <f t="shared" si="155"/>
        <v>#DIV/0!</v>
      </c>
      <c r="BS203" s="60" t="e">
        <f t="shared" si="156"/>
        <v>#DIV/0!</v>
      </c>
      <c r="BT203" s="114" t="e">
        <f t="shared" si="157"/>
        <v>#DIV/0!</v>
      </c>
      <c r="BU203" s="59"/>
      <c r="BV203" s="60"/>
      <c r="BW203" s="60"/>
      <c r="BX203" s="114"/>
      <c r="BY203" s="59" t="e">
        <f t="shared" si="138"/>
        <v>#DIV/0!</v>
      </c>
      <c r="BZ203" s="60" t="e">
        <f t="shared" si="139"/>
        <v>#DIV/0!</v>
      </c>
      <c r="CA203" s="60" t="e">
        <f t="shared" si="140"/>
        <v>#DIV/0!</v>
      </c>
      <c r="CB203" s="114" t="e">
        <f t="shared" si="141"/>
        <v>#DIV/0!</v>
      </c>
      <c r="CC203" s="185">
        <f t="shared" si="142"/>
        <v>0</v>
      </c>
      <c r="CD203" s="99">
        <f t="shared" si="143"/>
        <v>0</v>
      </c>
      <c r="CE203" s="99">
        <f t="shared" si="144"/>
        <v>0</v>
      </c>
      <c r="CF203" s="109">
        <f t="shared" si="145"/>
        <v>0</v>
      </c>
      <c r="CG203" s="62"/>
      <c r="CH203" s="63"/>
      <c r="CI203" s="63"/>
      <c r="CJ203" s="80"/>
      <c r="CK203" s="59" t="e">
        <f t="shared" si="146"/>
        <v>#DIV/0!</v>
      </c>
      <c r="CL203" s="60" t="e">
        <f t="shared" si="147"/>
        <v>#DIV/0!</v>
      </c>
      <c r="CM203" s="60" t="e">
        <f t="shared" si="148"/>
        <v>#DIV/0!</v>
      </c>
      <c r="CN203" s="114" t="e">
        <f t="shared" si="149"/>
        <v>#DIV/0!</v>
      </c>
      <c r="CO203" s="58">
        <f t="shared" si="150"/>
        <v>0</v>
      </c>
      <c r="CP203" s="58">
        <f t="shared" si="151"/>
        <v>0</v>
      </c>
      <c r="CQ203" s="58">
        <f t="shared" si="152"/>
        <v>0</v>
      </c>
      <c r="CR203" s="122" t="e">
        <f t="shared" si="153"/>
        <v>#DIV/0!</v>
      </c>
    </row>
    <row r="204" spans="1:96" ht="13.5" thickBot="1">
      <c r="A204" s="68"/>
      <c r="B204" s="229" t="s">
        <v>2583</v>
      </c>
      <c r="C204" s="229"/>
      <c r="D204" s="67"/>
      <c r="E204" s="68"/>
      <c r="F204" s="68"/>
      <c r="G204" s="68"/>
      <c r="H204" s="68"/>
      <c r="I204" s="69"/>
      <c r="J204" s="71"/>
      <c r="K204" s="72"/>
      <c r="L204" s="72"/>
      <c r="M204" s="81"/>
      <c r="N204" s="464"/>
      <c r="O204" s="464"/>
      <c r="P204" s="464"/>
      <c r="Q204" s="464"/>
      <c r="R204" s="464"/>
      <c r="S204" s="67"/>
      <c r="T204" s="68"/>
      <c r="U204" s="68">
        <f>SUM(S204:T204)</f>
        <v>0</v>
      </c>
      <c r="V204" s="68"/>
      <c r="W204" s="68"/>
      <c r="X204" s="68">
        <f>SUM(V204:W204)</f>
        <v>0</v>
      </c>
      <c r="Y204" s="68"/>
      <c r="Z204" s="68"/>
      <c r="AA204" s="68">
        <f>SUM(Y204:Z204)</f>
        <v>0</v>
      </c>
      <c r="AB204" s="68"/>
      <c r="AC204" s="68"/>
      <c r="AD204" s="115">
        <f>SUM(AB204:AC204)</f>
        <v>0</v>
      </c>
      <c r="AE204" s="174"/>
      <c r="AF204" s="100"/>
      <c r="AG204" s="100">
        <f>SUM(AE204:AF204)</f>
        <v>0</v>
      </c>
      <c r="AH204" s="100"/>
      <c r="AI204" s="100"/>
      <c r="AJ204" s="100">
        <f>SUM(AH204:AI204)</f>
        <v>0</v>
      </c>
      <c r="AK204" s="100"/>
      <c r="AL204" s="100"/>
      <c r="AM204" s="100">
        <f>SUM(AK204:AL204)</f>
        <v>0</v>
      </c>
      <c r="AN204" s="100"/>
      <c r="AO204" s="100"/>
      <c r="AP204" s="183">
        <f>SUM(AN204:AO204)</f>
        <v>0</v>
      </c>
      <c r="AQ204" s="67"/>
      <c r="AR204" s="68"/>
      <c r="AS204" s="68"/>
      <c r="AT204" s="68"/>
      <c r="AU204" s="68"/>
      <c r="AV204" s="68"/>
      <c r="AW204" s="68"/>
      <c r="AX204" s="115"/>
      <c r="AY204" s="67">
        <f>+U204+X204+AA204+AD204</f>
        <v>0</v>
      </c>
      <c r="AZ204" s="69" t="e">
        <f>+AY204/I204</f>
        <v>#DIV/0!</v>
      </c>
      <c r="BA204" s="196"/>
      <c r="BB204" s="68"/>
      <c r="BC204" s="68"/>
      <c r="BD204" s="68"/>
      <c r="BE204" s="68"/>
      <c r="BF204" s="68"/>
      <c r="BG204" s="68"/>
      <c r="BH204" s="115"/>
      <c r="BI204" s="67"/>
      <c r="BJ204" s="68"/>
      <c r="BK204" s="68"/>
      <c r="BL204" s="115"/>
      <c r="BM204" s="67"/>
      <c r="BN204" s="68"/>
      <c r="BO204" s="68"/>
      <c r="BP204" s="115"/>
      <c r="BQ204" s="67" t="e">
        <f t="shared" si="154"/>
        <v>#DIV/0!</v>
      </c>
      <c r="BR204" s="68" t="e">
        <f t="shared" si="155"/>
        <v>#DIV/0!</v>
      </c>
      <c r="BS204" s="68" t="e">
        <f t="shared" si="156"/>
        <v>#DIV/0!</v>
      </c>
      <c r="BT204" s="115" t="e">
        <f t="shared" si="157"/>
        <v>#DIV/0!</v>
      </c>
      <c r="BU204" s="67"/>
      <c r="BV204" s="68"/>
      <c r="BW204" s="68"/>
      <c r="BX204" s="115"/>
      <c r="BY204" s="67" t="e">
        <f t="shared" si="138"/>
        <v>#DIV/0!</v>
      </c>
      <c r="BZ204" s="68" t="e">
        <f t="shared" si="139"/>
        <v>#DIV/0!</v>
      </c>
      <c r="CA204" s="68" t="e">
        <f t="shared" si="140"/>
        <v>#DIV/0!</v>
      </c>
      <c r="CB204" s="115" t="e">
        <f t="shared" si="141"/>
        <v>#DIV/0!</v>
      </c>
      <c r="CC204" s="186">
        <f t="shared" si="142"/>
        <v>0</v>
      </c>
      <c r="CD204" s="101">
        <f t="shared" si="143"/>
        <v>0</v>
      </c>
      <c r="CE204" s="101">
        <f t="shared" si="144"/>
        <v>0</v>
      </c>
      <c r="CF204" s="110">
        <f t="shared" si="145"/>
        <v>0</v>
      </c>
      <c r="CG204" s="174"/>
      <c r="CH204" s="100"/>
      <c r="CI204" s="100"/>
      <c r="CJ204" s="183"/>
      <c r="CK204" s="67" t="e">
        <f t="shared" si="146"/>
        <v>#DIV/0!</v>
      </c>
      <c r="CL204" s="68" t="e">
        <f t="shared" si="147"/>
        <v>#DIV/0!</v>
      </c>
      <c r="CM204" s="68" t="e">
        <f t="shared" si="148"/>
        <v>#DIV/0!</v>
      </c>
      <c r="CN204" s="115" t="e">
        <f t="shared" si="149"/>
        <v>#DIV/0!</v>
      </c>
      <c r="CO204" s="70">
        <f t="shared" si="150"/>
        <v>0</v>
      </c>
      <c r="CP204" s="70">
        <f t="shared" si="151"/>
        <v>0</v>
      </c>
      <c r="CQ204" s="70">
        <f t="shared" si="152"/>
        <v>0</v>
      </c>
      <c r="CR204" s="123" t="e">
        <f t="shared" si="153"/>
        <v>#DIV/0!</v>
      </c>
    </row>
    <row r="205" spans="1:96" ht="26.25" customHeight="1" thickBot="1">
      <c r="A205" s="3"/>
      <c r="B205" s="10" t="str">
        <f>PONDERACION!H149</f>
        <v>1. Implementar el programa institucional de gestión integral de residuos sólidos.</v>
      </c>
      <c r="C205" s="207" t="str">
        <f>PONDERACION!I149</f>
        <v>Programa</v>
      </c>
      <c r="D205" s="207" t="str">
        <f>PONDERACION!J149</f>
        <v>Programa Institucional implementado</v>
      </c>
      <c r="E205" s="216">
        <f>PONDERACION!K149</f>
        <v>1</v>
      </c>
      <c r="F205" s="216">
        <f>PONDERACION!L149</f>
        <v>1</v>
      </c>
      <c r="G205" s="216">
        <f>PONDERACION!M149</f>
        <v>1</v>
      </c>
      <c r="H205" s="216">
        <f>PONDERACION!N149</f>
        <v>1</v>
      </c>
      <c r="I205" s="216">
        <f>PONDERACION!O149</f>
        <v>4</v>
      </c>
      <c r="J205" s="260">
        <f>PONDERACION!P149</f>
        <v>0.25</v>
      </c>
      <c r="K205" s="260">
        <f>PONDERACION!Q149</f>
        <v>0.25</v>
      </c>
      <c r="L205" s="260">
        <f>PONDERACION!R149</f>
        <v>0.25</v>
      </c>
      <c r="M205" s="260">
        <f>PONDERACION!S149</f>
        <v>0.25</v>
      </c>
      <c r="N205" s="458">
        <v>0</v>
      </c>
      <c r="O205" s="460">
        <v>0</v>
      </c>
      <c r="P205" s="460">
        <v>0</v>
      </c>
      <c r="Q205" s="460">
        <v>0</v>
      </c>
      <c r="R205" s="455">
        <f>SUM(N205:Q205)</f>
        <v>0</v>
      </c>
      <c r="S205" s="194"/>
      <c r="T205" s="3"/>
      <c r="U205" s="3"/>
      <c r="V205" s="3"/>
      <c r="W205" s="3"/>
      <c r="X205" s="3"/>
      <c r="Y205" s="3"/>
      <c r="Z205" s="3"/>
      <c r="AA205" s="3"/>
      <c r="AB205" s="3"/>
      <c r="AC205" s="3"/>
      <c r="AD205" s="34"/>
      <c r="AE205" s="37"/>
      <c r="AF205" s="5"/>
      <c r="AG205" s="5"/>
      <c r="AH205" s="5"/>
      <c r="AI205" s="5"/>
      <c r="AJ205" s="5"/>
      <c r="AK205" s="5"/>
      <c r="AL205" s="5"/>
      <c r="AM205" s="5"/>
      <c r="AN205" s="5"/>
      <c r="AO205" s="5"/>
      <c r="AP205" s="82"/>
      <c r="AQ205" s="36"/>
      <c r="AR205" s="3"/>
      <c r="AS205" s="3"/>
      <c r="AT205" s="3"/>
      <c r="AU205" s="3"/>
      <c r="AV205" s="3"/>
      <c r="AW205" s="3"/>
      <c r="AX205" s="34"/>
      <c r="AY205" s="36"/>
      <c r="AZ205" s="202"/>
      <c r="BA205" s="194"/>
      <c r="BB205" s="3"/>
      <c r="BC205" s="3"/>
      <c r="BD205" s="3"/>
      <c r="BE205" s="3"/>
      <c r="BF205" s="3"/>
      <c r="BG205" s="3"/>
      <c r="BH205" s="34"/>
      <c r="BI205" s="36"/>
      <c r="BJ205" s="3"/>
      <c r="BK205" s="3"/>
      <c r="BL205" s="34"/>
      <c r="BM205" s="36"/>
      <c r="BN205" s="3"/>
      <c r="BO205" s="3"/>
      <c r="BP205" s="34"/>
      <c r="BQ205" s="36"/>
      <c r="BR205" s="3"/>
      <c r="BS205" s="3"/>
      <c r="BT205" s="34"/>
      <c r="BU205" s="36"/>
      <c r="BV205" s="3"/>
      <c r="BW205" s="3"/>
      <c r="BX205" s="34"/>
      <c r="BY205" s="36"/>
      <c r="BZ205" s="3"/>
      <c r="CA205" s="3"/>
      <c r="CB205" s="34"/>
      <c r="CC205" s="187"/>
      <c r="CD205" s="102"/>
      <c r="CE205" s="102"/>
      <c r="CF205" s="111"/>
      <c r="CG205" s="37"/>
      <c r="CH205" s="5"/>
      <c r="CI205" s="5"/>
      <c r="CJ205" s="82"/>
      <c r="CK205" s="36"/>
      <c r="CL205" s="3"/>
      <c r="CM205" s="3"/>
      <c r="CN205" s="34"/>
      <c r="CO205" s="35"/>
      <c r="CP205" s="35"/>
      <c r="CQ205" s="35"/>
      <c r="CR205" s="7"/>
    </row>
    <row r="206" spans="1:96" ht="23.25" customHeight="1" thickBot="1">
      <c r="A206" s="3"/>
      <c r="B206" s="10" t="str">
        <f>PONDERACION!H150</f>
        <v>2. Implementar el programa institucional de gestión integral del recurso hídrico.</v>
      </c>
      <c r="C206" s="207" t="str">
        <f>PONDERACION!I150</f>
        <v>Programa</v>
      </c>
      <c r="D206" s="207" t="str">
        <f>PONDERACION!J150</f>
        <v>Programa Institucional implementado</v>
      </c>
      <c r="E206" s="216">
        <f>PONDERACION!K150</f>
        <v>1</v>
      </c>
      <c r="F206" s="216">
        <f>PONDERACION!L150</f>
        <v>1</v>
      </c>
      <c r="G206" s="216">
        <f>PONDERACION!M150</f>
        <v>1</v>
      </c>
      <c r="H206" s="216">
        <f>PONDERACION!N150</f>
        <v>1</v>
      </c>
      <c r="I206" s="216">
        <f>PONDERACION!O150</f>
        <v>4</v>
      </c>
      <c r="J206" s="260">
        <f>PONDERACION!P150</f>
        <v>0.25</v>
      </c>
      <c r="K206" s="260">
        <f>PONDERACION!Q150</f>
        <v>0.25</v>
      </c>
      <c r="L206" s="260">
        <f>PONDERACION!R150</f>
        <v>0.25</v>
      </c>
      <c r="M206" s="260">
        <f>PONDERACION!S150</f>
        <v>0.25</v>
      </c>
      <c r="N206" s="461">
        <v>0</v>
      </c>
      <c r="O206" s="456">
        <v>0</v>
      </c>
      <c r="P206" s="456">
        <v>0</v>
      </c>
      <c r="Q206" s="456">
        <v>0</v>
      </c>
      <c r="R206" s="455">
        <f t="shared" ref="R206:R210" si="165">SUM(N206:Q206)</f>
        <v>0</v>
      </c>
      <c r="S206" s="194"/>
      <c r="T206" s="3"/>
      <c r="U206" s="3"/>
      <c r="V206" s="3"/>
      <c r="W206" s="3"/>
      <c r="X206" s="3"/>
      <c r="Y206" s="3"/>
      <c r="Z206" s="3"/>
      <c r="AA206" s="3"/>
      <c r="AB206" s="3"/>
      <c r="AC206" s="3"/>
      <c r="AD206" s="34"/>
      <c r="AE206" s="37"/>
      <c r="AF206" s="5"/>
      <c r="AG206" s="5"/>
      <c r="AH206" s="5"/>
      <c r="AI206" s="5"/>
      <c r="AJ206" s="5"/>
      <c r="AK206" s="5"/>
      <c r="AL206" s="5"/>
      <c r="AM206" s="5"/>
      <c r="AN206" s="5"/>
      <c r="AO206" s="5"/>
      <c r="AP206" s="82"/>
      <c r="AQ206" s="36"/>
      <c r="AR206" s="3"/>
      <c r="AS206" s="3"/>
      <c r="AT206" s="3"/>
      <c r="AU206" s="3"/>
      <c r="AV206" s="3"/>
      <c r="AW206" s="3"/>
      <c r="AX206" s="34"/>
      <c r="AY206" s="36"/>
      <c r="AZ206" s="202"/>
      <c r="BA206" s="194"/>
      <c r="BB206" s="3"/>
      <c r="BC206" s="3"/>
      <c r="BD206" s="3"/>
      <c r="BE206" s="3"/>
      <c r="BF206" s="3"/>
      <c r="BG206" s="3"/>
      <c r="BH206" s="34"/>
      <c r="BI206" s="36"/>
      <c r="BJ206" s="3"/>
      <c r="BK206" s="3"/>
      <c r="BL206" s="34"/>
      <c r="BM206" s="36"/>
      <c r="BN206" s="3"/>
      <c r="BO206" s="3"/>
      <c r="BP206" s="34"/>
      <c r="BQ206" s="36"/>
      <c r="BR206" s="3"/>
      <c r="BS206" s="3"/>
      <c r="BT206" s="34"/>
      <c r="BU206" s="36"/>
      <c r="BV206" s="3"/>
      <c r="BW206" s="3"/>
      <c r="BX206" s="34"/>
      <c r="BY206" s="36"/>
      <c r="BZ206" s="3"/>
      <c r="CA206" s="3"/>
      <c r="CB206" s="34"/>
      <c r="CC206" s="187"/>
      <c r="CD206" s="102"/>
      <c r="CE206" s="102"/>
      <c r="CF206" s="111"/>
      <c r="CG206" s="37"/>
      <c r="CH206" s="5"/>
      <c r="CI206" s="5"/>
      <c r="CJ206" s="82"/>
      <c r="CK206" s="36"/>
      <c r="CL206" s="3"/>
      <c r="CM206" s="3"/>
      <c r="CN206" s="34"/>
      <c r="CO206" s="35"/>
      <c r="CP206" s="35"/>
      <c r="CQ206" s="35"/>
      <c r="CR206" s="7"/>
    </row>
    <row r="207" spans="1:96" ht="22.5" customHeight="1" thickBot="1">
      <c r="A207" s="3"/>
      <c r="B207" s="10" t="str">
        <f>PONDERACION!H151</f>
        <v>3. Formular el programa institucional de transición y energías limpias.</v>
      </c>
      <c r="C207" s="207" t="str">
        <f>PONDERACION!I151</f>
        <v>Programa</v>
      </c>
      <c r="D207" s="207" t="str">
        <f>PONDERACION!J151</f>
        <v>Programa Institucional formulado</v>
      </c>
      <c r="E207" s="216">
        <f>PONDERACION!K151</f>
        <v>1</v>
      </c>
      <c r="F207" s="216">
        <f>PONDERACION!L151</f>
        <v>0</v>
      </c>
      <c r="G207" s="216">
        <f>PONDERACION!M151</f>
        <v>0</v>
      </c>
      <c r="H207" s="216">
        <f>PONDERACION!N151</f>
        <v>0</v>
      </c>
      <c r="I207" s="216">
        <f>PONDERACION!O151</f>
        <v>1</v>
      </c>
      <c r="J207" s="260">
        <f>PONDERACION!P151</f>
        <v>0.25</v>
      </c>
      <c r="K207" s="260">
        <f>PONDERACION!Q151</f>
        <v>0</v>
      </c>
      <c r="L207" s="260">
        <f>PONDERACION!R151</f>
        <v>0</v>
      </c>
      <c r="M207" s="260">
        <f>PONDERACION!S151</f>
        <v>0</v>
      </c>
      <c r="N207" s="461">
        <v>0</v>
      </c>
      <c r="O207" s="456">
        <v>0</v>
      </c>
      <c r="P207" s="456">
        <v>0</v>
      </c>
      <c r="Q207" s="456">
        <v>0</v>
      </c>
      <c r="R207" s="455">
        <f t="shared" si="165"/>
        <v>0</v>
      </c>
      <c r="S207" s="194"/>
      <c r="T207" s="3"/>
      <c r="U207" s="3"/>
      <c r="V207" s="3"/>
      <c r="W207" s="3"/>
      <c r="X207" s="3"/>
      <c r="Y207" s="3"/>
      <c r="Z207" s="3"/>
      <c r="AA207" s="3"/>
      <c r="AB207" s="3"/>
      <c r="AC207" s="3"/>
      <c r="AD207" s="34"/>
      <c r="AE207" s="37"/>
      <c r="AF207" s="5"/>
      <c r="AG207" s="5"/>
      <c r="AH207" s="5"/>
      <c r="AI207" s="5"/>
      <c r="AJ207" s="5"/>
      <c r="AK207" s="5"/>
      <c r="AL207" s="5"/>
      <c r="AM207" s="5"/>
      <c r="AN207" s="5"/>
      <c r="AO207" s="5"/>
      <c r="AP207" s="82"/>
      <c r="AQ207" s="36"/>
      <c r="AR207" s="3"/>
      <c r="AS207" s="3"/>
      <c r="AT207" s="3"/>
      <c r="AU207" s="3"/>
      <c r="AV207" s="3"/>
      <c r="AW207" s="3"/>
      <c r="AX207" s="34"/>
      <c r="AY207" s="36"/>
      <c r="AZ207" s="202"/>
      <c r="BA207" s="194"/>
      <c r="BB207" s="3"/>
      <c r="BC207" s="3"/>
      <c r="BD207" s="3"/>
      <c r="BE207" s="3"/>
      <c r="BF207" s="3"/>
      <c r="BG207" s="3"/>
      <c r="BH207" s="34"/>
      <c r="BI207" s="36"/>
      <c r="BJ207" s="3"/>
      <c r="BK207" s="3"/>
      <c r="BL207" s="34"/>
      <c r="BM207" s="36"/>
      <c r="BN207" s="3"/>
      <c r="BO207" s="3"/>
      <c r="BP207" s="34"/>
      <c r="BQ207" s="36"/>
      <c r="BR207" s="3"/>
      <c r="BS207" s="3"/>
      <c r="BT207" s="34"/>
      <c r="BU207" s="36"/>
      <c r="BV207" s="3"/>
      <c r="BW207" s="3"/>
      <c r="BX207" s="34"/>
      <c r="BY207" s="36"/>
      <c r="BZ207" s="3"/>
      <c r="CA207" s="3"/>
      <c r="CB207" s="34"/>
      <c r="CC207" s="187"/>
      <c r="CD207" s="102"/>
      <c r="CE207" s="102"/>
      <c r="CF207" s="111"/>
      <c r="CG207" s="37"/>
      <c r="CH207" s="5"/>
      <c r="CI207" s="5"/>
      <c r="CJ207" s="82"/>
      <c r="CK207" s="36"/>
      <c r="CL207" s="3"/>
      <c r="CM207" s="3"/>
      <c r="CN207" s="34"/>
      <c r="CO207" s="35"/>
      <c r="CP207" s="35"/>
      <c r="CQ207" s="35"/>
      <c r="CR207" s="7"/>
    </row>
    <row r="208" spans="1:96" ht="24" customHeight="1" thickBot="1">
      <c r="A208" s="3"/>
      <c r="B208" s="10" t="str">
        <f>PONDERACION!H152</f>
        <v>4. Implementar el programa institucional de transición y energías limpias.</v>
      </c>
      <c r="C208" s="207" t="str">
        <f>PONDERACION!I152</f>
        <v>Programa</v>
      </c>
      <c r="D208" s="207" t="str">
        <f>PONDERACION!J152</f>
        <v>Programa Institucional implementado</v>
      </c>
      <c r="E208" s="216">
        <f>PONDERACION!K152</f>
        <v>0</v>
      </c>
      <c r="F208" s="216">
        <f>PONDERACION!L152</f>
        <v>1</v>
      </c>
      <c r="G208" s="216">
        <f>PONDERACION!M152</f>
        <v>1</v>
      </c>
      <c r="H208" s="216">
        <f>PONDERACION!N152</f>
        <v>1</v>
      </c>
      <c r="I208" s="216">
        <f>PONDERACION!O152</f>
        <v>3</v>
      </c>
      <c r="J208" s="260">
        <f>PONDERACION!P152</f>
        <v>0</v>
      </c>
      <c r="K208" s="260">
        <f>PONDERACION!Q152</f>
        <v>0.25</v>
      </c>
      <c r="L208" s="260">
        <f>PONDERACION!R152</f>
        <v>0.25</v>
      </c>
      <c r="M208" s="260">
        <f>PONDERACION!S152</f>
        <v>0.25</v>
      </c>
      <c r="N208" s="461">
        <v>0</v>
      </c>
      <c r="O208" s="456">
        <v>0</v>
      </c>
      <c r="P208" s="456">
        <v>0</v>
      </c>
      <c r="Q208" s="456">
        <v>0</v>
      </c>
      <c r="R208" s="455">
        <f t="shared" si="165"/>
        <v>0</v>
      </c>
      <c r="S208" s="194"/>
      <c r="T208" s="3"/>
      <c r="U208" s="3"/>
      <c r="V208" s="3"/>
      <c r="W208" s="3"/>
      <c r="X208" s="3"/>
      <c r="Y208" s="3"/>
      <c r="Z208" s="3"/>
      <c r="AA208" s="3"/>
      <c r="AB208" s="3"/>
      <c r="AC208" s="3"/>
      <c r="AD208" s="34"/>
      <c r="AE208" s="37"/>
      <c r="AF208" s="5"/>
      <c r="AG208" s="5"/>
      <c r="AH208" s="5"/>
      <c r="AI208" s="5"/>
      <c r="AJ208" s="5"/>
      <c r="AK208" s="5"/>
      <c r="AL208" s="5"/>
      <c r="AM208" s="5"/>
      <c r="AN208" s="5"/>
      <c r="AO208" s="5"/>
      <c r="AP208" s="82"/>
      <c r="AQ208" s="36"/>
      <c r="AR208" s="3"/>
      <c r="AS208" s="3"/>
      <c r="AT208" s="3"/>
      <c r="AU208" s="3"/>
      <c r="AV208" s="3"/>
      <c r="AW208" s="3"/>
      <c r="AX208" s="34"/>
      <c r="AY208" s="36"/>
      <c r="AZ208" s="202"/>
      <c r="BA208" s="194"/>
      <c r="BB208" s="3"/>
      <c r="BC208" s="3"/>
      <c r="BD208" s="3"/>
      <c r="BE208" s="3"/>
      <c r="BF208" s="3"/>
      <c r="BG208" s="3"/>
      <c r="BH208" s="34"/>
      <c r="BI208" s="36"/>
      <c r="BJ208" s="3"/>
      <c r="BK208" s="3"/>
      <c r="BL208" s="34"/>
      <c r="BM208" s="36"/>
      <c r="BN208" s="3"/>
      <c r="BO208" s="3"/>
      <c r="BP208" s="34"/>
      <c r="BQ208" s="36"/>
      <c r="BR208" s="3"/>
      <c r="BS208" s="3"/>
      <c r="BT208" s="34"/>
      <c r="BU208" s="36"/>
      <c r="BV208" s="3"/>
      <c r="BW208" s="3"/>
      <c r="BX208" s="34"/>
      <c r="BY208" s="36"/>
      <c r="BZ208" s="3"/>
      <c r="CA208" s="3"/>
      <c r="CB208" s="34"/>
      <c r="CC208" s="187"/>
      <c r="CD208" s="102"/>
      <c r="CE208" s="102"/>
      <c r="CF208" s="111"/>
      <c r="CG208" s="37"/>
      <c r="CH208" s="5"/>
      <c r="CI208" s="5"/>
      <c r="CJ208" s="82"/>
      <c r="CK208" s="36"/>
      <c r="CL208" s="3"/>
      <c r="CM208" s="3"/>
      <c r="CN208" s="34"/>
      <c r="CO208" s="35"/>
      <c r="CP208" s="35"/>
      <c r="CQ208" s="35"/>
      <c r="CR208" s="7"/>
    </row>
    <row r="209" spans="1:96" ht="20.25" customHeight="1" thickBot="1">
      <c r="A209" s="3"/>
      <c r="B209" s="10" t="str">
        <f>PONDERACION!H153</f>
        <v>5. Formular y adoptar el programa de cultura ambiental institucional.</v>
      </c>
      <c r="C209" s="207" t="str">
        <f>PONDERACION!I153</f>
        <v>Programa</v>
      </c>
      <c r="D209" s="207" t="str">
        <f>PONDERACION!J153</f>
        <v>Programa Institucional Adoptado</v>
      </c>
      <c r="E209" s="216">
        <f>PONDERACION!K153</f>
        <v>1</v>
      </c>
      <c r="F209" s="216">
        <f>PONDERACION!L153</f>
        <v>0</v>
      </c>
      <c r="G209" s="216">
        <f>PONDERACION!M153</f>
        <v>0</v>
      </c>
      <c r="H209" s="216">
        <f>PONDERACION!N153</f>
        <v>0</v>
      </c>
      <c r="I209" s="216">
        <f>PONDERACION!O153</f>
        <v>1</v>
      </c>
      <c r="J209" s="260">
        <f>PONDERACION!P153</f>
        <v>0.25</v>
      </c>
      <c r="K209" s="260">
        <f>PONDERACION!Q153</f>
        <v>0</v>
      </c>
      <c r="L209" s="260">
        <f>PONDERACION!R153</f>
        <v>0</v>
      </c>
      <c r="M209" s="260">
        <f>PONDERACION!S153</f>
        <v>0</v>
      </c>
      <c r="N209" s="461">
        <v>0</v>
      </c>
      <c r="O209" s="456">
        <v>0</v>
      </c>
      <c r="P209" s="456">
        <v>0</v>
      </c>
      <c r="Q209" s="456">
        <v>0</v>
      </c>
      <c r="R209" s="455">
        <f t="shared" si="165"/>
        <v>0</v>
      </c>
      <c r="S209" s="194"/>
      <c r="T209" s="3"/>
      <c r="U209" s="3"/>
      <c r="V209" s="3"/>
      <c r="W209" s="3"/>
      <c r="X209" s="3"/>
      <c r="Y209" s="3"/>
      <c r="Z209" s="3"/>
      <c r="AA209" s="3"/>
      <c r="AB209" s="3"/>
      <c r="AC209" s="3"/>
      <c r="AD209" s="34"/>
      <c r="AE209" s="37"/>
      <c r="AF209" s="5"/>
      <c r="AG209" s="5"/>
      <c r="AH209" s="5"/>
      <c r="AI209" s="5"/>
      <c r="AJ209" s="5"/>
      <c r="AK209" s="5"/>
      <c r="AL209" s="5"/>
      <c r="AM209" s="5"/>
      <c r="AN209" s="5"/>
      <c r="AO209" s="5"/>
      <c r="AP209" s="82"/>
      <c r="AQ209" s="36"/>
      <c r="AR209" s="3"/>
      <c r="AS209" s="3"/>
      <c r="AT209" s="3"/>
      <c r="AU209" s="3"/>
      <c r="AV209" s="3"/>
      <c r="AW209" s="3"/>
      <c r="AX209" s="34"/>
      <c r="AY209" s="36"/>
      <c r="AZ209" s="202"/>
      <c r="BA209" s="194"/>
      <c r="BB209" s="3"/>
      <c r="BC209" s="3"/>
      <c r="BD209" s="3"/>
      <c r="BE209" s="3"/>
      <c r="BF209" s="3"/>
      <c r="BG209" s="3"/>
      <c r="BH209" s="34"/>
      <c r="BI209" s="36"/>
      <c r="BJ209" s="3"/>
      <c r="BK209" s="3"/>
      <c r="BL209" s="34"/>
      <c r="BM209" s="36"/>
      <c r="BN209" s="3"/>
      <c r="BO209" s="3"/>
      <c r="BP209" s="34"/>
      <c r="BQ209" s="36"/>
      <c r="BR209" s="3"/>
      <c r="BS209" s="3"/>
      <c r="BT209" s="34"/>
      <c r="BU209" s="36"/>
      <c r="BV209" s="3"/>
      <c r="BW209" s="3"/>
      <c r="BX209" s="34"/>
      <c r="BY209" s="36"/>
      <c r="BZ209" s="3"/>
      <c r="CA209" s="3"/>
      <c r="CB209" s="34"/>
      <c r="CC209" s="187"/>
      <c r="CD209" s="102"/>
      <c r="CE209" s="102"/>
      <c r="CF209" s="111"/>
      <c r="CG209" s="37"/>
      <c r="CH209" s="5"/>
      <c r="CI209" s="5"/>
      <c r="CJ209" s="82"/>
      <c r="CK209" s="36"/>
      <c r="CL209" s="3"/>
      <c r="CM209" s="3"/>
      <c r="CN209" s="34"/>
      <c r="CO209" s="35"/>
      <c r="CP209" s="35"/>
      <c r="CQ209" s="35"/>
      <c r="CR209" s="7"/>
    </row>
    <row r="210" spans="1:96" ht="31.5" customHeight="1" thickBot="1">
      <c r="A210" s="3"/>
      <c r="B210" s="10" t="str">
        <f>PONDERACION!H154</f>
        <v>6. Implementar el programa de cultura ambiental institucional.</v>
      </c>
      <c r="C210" s="207" t="str">
        <f>PONDERACION!I154</f>
        <v>Programa</v>
      </c>
      <c r="D210" s="207" t="str">
        <f>PONDERACION!J154</f>
        <v>Programa Institucional implementado</v>
      </c>
      <c r="E210" s="216">
        <f>PONDERACION!K154</f>
        <v>0</v>
      </c>
      <c r="F210" s="216">
        <f>PONDERACION!L154</f>
        <v>1</v>
      </c>
      <c r="G210" s="216">
        <f>PONDERACION!M154</f>
        <v>1</v>
      </c>
      <c r="H210" s="216">
        <f>PONDERACION!N154</f>
        <v>1</v>
      </c>
      <c r="I210" s="216">
        <f>PONDERACION!O154</f>
        <v>3</v>
      </c>
      <c r="J210" s="260">
        <f>PONDERACION!P154</f>
        <v>0</v>
      </c>
      <c r="K210" s="260">
        <f>PONDERACION!Q154</f>
        <v>0.25</v>
      </c>
      <c r="L210" s="260">
        <f>PONDERACION!R154</f>
        <v>0.25</v>
      </c>
      <c r="M210" s="260">
        <f>PONDERACION!S154</f>
        <v>0.25</v>
      </c>
      <c r="N210" s="461">
        <v>0</v>
      </c>
      <c r="O210" s="455">
        <v>94400000</v>
      </c>
      <c r="P210" s="455">
        <v>80000000</v>
      </c>
      <c r="Q210" s="455">
        <v>80000000</v>
      </c>
      <c r="R210" s="455">
        <f t="shared" si="165"/>
        <v>254400000</v>
      </c>
      <c r="S210" s="194"/>
      <c r="T210" s="3"/>
      <c r="U210" s="3"/>
      <c r="V210" s="3"/>
      <c r="W210" s="3"/>
      <c r="X210" s="3"/>
      <c r="Y210" s="3"/>
      <c r="Z210" s="3"/>
      <c r="AA210" s="3"/>
      <c r="AB210" s="3"/>
      <c r="AC210" s="3"/>
      <c r="AD210" s="34"/>
      <c r="AE210" s="37"/>
      <c r="AF210" s="5"/>
      <c r="AG210" s="5"/>
      <c r="AH210" s="5"/>
      <c r="AI210" s="5"/>
      <c r="AJ210" s="5"/>
      <c r="AK210" s="5"/>
      <c r="AL210" s="5"/>
      <c r="AM210" s="5"/>
      <c r="AN210" s="5"/>
      <c r="AO210" s="5"/>
      <c r="AP210" s="82"/>
      <c r="AQ210" s="36"/>
      <c r="AR210" s="3"/>
      <c r="AS210" s="3"/>
      <c r="AT210" s="3"/>
      <c r="AU210" s="3"/>
      <c r="AV210" s="3"/>
      <c r="AW210" s="3"/>
      <c r="AX210" s="34"/>
      <c r="AY210" s="36"/>
      <c r="AZ210" s="202"/>
      <c r="BA210" s="194"/>
      <c r="BB210" s="3"/>
      <c r="BC210" s="3"/>
      <c r="BD210" s="3"/>
      <c r="BE210" s="3"/>
      <c r="BF210" s="3"/>
      <c r="BG210" s="3"/>
      <c r="BH210" s="34"/>
      <c r="BI210" s="36"/>
      <c r="BJ210" s="3"/>
      <c r="BK210" s="3"/>
      <c r="BL210" s="34"/>
      <c r="BM210" s="36"/>
      <c r="BN210" s="3"/>
      <c r="BO210" s="3"/>
      <c r="BP210" s="34"/>
      <c r="BQ210" s="36"/>
      <c r="BR210" s="3"/>
      <c r="BS210" s="3"/>
      <c r="BT210" s="34"/>
      <c r="BU210" s="36"/>
      <c r="BV210" s="3"/>
      <c r="BW210" s="3"/>
      <c r="BX210" s="34"/>
      <c r="BY210" s="36"/>
      <c r="BZ210" s="3"/>
      <c r="CA210" s="3"/>
      <c r="CB210" s="34"/>
      <c r="CC210" s="187"/>
      <c r="CD210" s="102"/>
      <c r="CE210" s="102"/>
      <c r="CF210" s="111"/>
      <c r="CG210" s="37"/>
      <c r="CH210" s="5"/>
      <c r="CI210" s="5"/>
      <c r="CJ210" s="82"/>
      <c r="CK210" s="36"/>
      <c r="CL210" s="3"/>
      <c r="CM210" s="3"/>
      <c r="CN210" s="34"/>
      <c r="CO210" s="35"/>
      <c r="CP210" s="35"/>
      <c r="CQ210" s="35"/>
      <c r="CR210" s="7"/>
    </row>
    <row r="250" spans="4:4">
      <c r="D250" s="1" t="e">
        <f>+ALINEACION_CONTROL_METAS!#REF!</f>
        <v>#REF!</v>
      </c>
    </row>
  </sheetData>
  <mergeCells count="49">
    <mergeCell ref="A1:A2"/>
    <mergeCell ref="B2:AD2"/>
    <mergeCell ref="C4:C6"/>
    <mergeCell ref="CR4:CR6"/>
    <mergeCell ref="BI4:BL5"/>
    <mergeCell ref="BM4:BP5"/>
    <mergeCell ref="BQ4:BT5"/>
    <mergeCell ref="BU4:BX5"/>
    <mergeCell ref="BY4:CB5"/>
    <mergeCell ref="CQ4:CQ6"/>
    <mergeCell ref="CC4:CF5"/>
    <mergeCell ref="CG4:CJ5"/>
    <mergeCell ref="CK4:CN5"/>
    <mergeCell ref="G5:G6"/>
    <mergeCell ref="H5:H6"/>
    <mergeCell ref="AQ4:AX4"/>
    <mergeCell ref="AW5:AX5"/>
    <mergeCell ref="BA5:BB5"/>
    <mergeCell ref="BG5:BH5"/>
    <mergeCell ref="BA4:BH4"/>
    <mergeCell ref="BC5:BD5"/>
    <mergeCell ref="BE5:BF5"/>
    <mergeCell ref="A3:CR3"/>
    <mergeCell ref="AE5:AG5"/>
    <mergeCell ref="AH5:AJ5"/>
    <mergeCell ref="AK5:AM5"/>
    <mergeCell ref="AQ5:AR5"/>
    <mergeCell ref="AS5:AT5"/>
    <mergeCell ref="AU5:AV5"/>
    <mergeCell ref="AZ4:AZ6"/>
    <mergeCell ref="J4:M5"/>
    <mergeCell ref="E5:E6"/>
    <mergeCell ref="F5:F6"/>
    <mergeCell ref="AY4:AY6"/>
    <mergeCell ref="A4:A6"/>
    <mergeCell ref="CO4:CO6"/>
    <mergeCell ref="CP4:CP6"/>
    <mergeCell ref="D4:D6"/>
    <mergeCell ref="S5:U5"/>
    <mergeCell ref="S4:AD4"/>
    <mergeCell ref="AN5:AP5"/>
    <mergeCell ref="B4:B6"/>
    <mergeCell ref="AE4:AP4"/>
    <mergeCell ref="I5:I6"/>
    <mergeCell ref="E4:I4"/>
    <mergeCell ref="AB5:AD5"/>
    <mergeCell ref="V5:X5"/>
    <mergeCell ref="Y5:AA5"/>
    <mergeCell ref="N4:R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W208"/>
  <sheetViews>
    <sheetView topLeftCell="O1" zoomScale="50" zoomScaleNormal="50" workbookViewId="0">
      <selection activeCell="Q9" sqref="Q9"/>
    </sheetView>
  </sheetViews>
  <sheetFormatPr defaultColWidth="14.42578125" defaultRowHeight="12"/>
  <cols>
    <col min="1" max="1" width="19" style="271" customWidth="1"/>
    <col min="2" max="2" width="25.42578125" style="271" customWidth="1"/>
    <col min="3" max="3" width="26.7109375" style="271" customWidth="1"/>
    <col min="4" max="4" width="22" style="271" customWidth="1"/>
    <col min="5" max="5" width="34.85546875" style="271" customWidth="1"/>
    <col min="6" max="6" width="19.5703125" style="274" customWidth="1"/>
    <col min="7" max="7" width="22.7109375" style="271" customWidth="1"/>
    <col min="8" max="8" width="24.28515625" style="270" customWidth="1"/>
    <col min="9" max="9" width="96.140625" style="271" customWidth="1"/>
    <col min="10" max="10" width="25.7109375" style="271" customWidth="1"/>
    <col min="11" max="13" width="27.5703125" style="271" customWidth="1"/>
    <col min="14" max="14" width="33" style="271" customWidth="1"/>
    <col min="15" max="15" width="38.42578125" style="271" customWidth="1"/>
    <col min="16" max="16" width="53.5703125" style="271" customWidth="1"/>
    <col min="17" max="17" width="38.7109375" style="271" customWidth="1"/>
    <col min="18" max="20" width="27.5703125" style="271" customWidth="1"/>
    <col min="21" max="21" width="34.5703125" style="271" customWidth="1"/>
    <col min="22" max="22" width="29.28515625" style="271" customWidth="1"/>
    <col min="23" max="23" width="23.28515625" style="271" customWidth="1"/>
    <col min="24" max="24" width="21.140625" style="271" customWidth="1"/>
    <col min="25" max="25" width="20.85546875" style="271" customWidth="1"/>
    <col min="26" max="30" width="16.7109375" style="271" customWidth="1"/>
    <col min="31" max="31" width="19.5703125" style="271" customWidth="1"/>
    <col min="32" max="32" width="26.42578125" style="271" customWidth="1"/>
    <col min="33" max="33" width="31.5703125" style="271" customWidth="1"/>
    <col min="34" max="34" width="30.140625" style="271" customWidth="1"/>
    <col min="35" max="36" width="26.42578125" style="271" customWidth="1"/>
    <col min="37" max="42" width="25.5703125" style="271" customWidth="1"/>
    <col min="43" max="43" width="33.42578125" style="271" customWidth="1"/>
    <col min="44" max="44" width="32.85546875" style="271" customWidth="1"/>
    <col min="45" max="45" width="25.28515625" style="275" customWidth="1"/>
    <col min="46" max="46" width="29.5703125" style="271" customWidth="1"/>
    <col min="47" max="47" width="60.5703125" style="271" customWidth="1"/>
    <col min="48" max="48" width="47" style="271" customWidth="1"/>
    <col min="49" max="49" width="31.5703125" style="271" customWidth="1"/>
    <col min="50" max="50" width="19.42578125" style="271" customWidth="1"/>
    <col min="51" max="51" width="23.85546875" style="271" customWidth="1"/>
    <col min="52" max="267" width="14.42578125" style="271"/>
    <col min="268" max="269" width="9" style="271" customWidth="1"/>
    <col min="270" max="270" width="11.85546875" style="271" customWidth="1"/>
    <col min="271" max="271" width="11.42578125" style="271" customWidth="1"/>
    <col min="272" max="272" width="9" style="271" customWidth="1"/>
    <col min="273" max="273" width="13" style="271" customWidth="1"/>
    <col min="274" max="274" width="9" style="271" customWidth="1"/>
    <col min="275" max="275" width="13.7109375" style="271" customWidth="1"/>
    <col min="276" max="276" width="9" style="271" customWidth="1"/>
    <col min="277" max="277" width="25.5703125" style="271" customWidth="1"/>
    <col min="278" max="278" width="9" style="271" customWidth="1"/>
    <col min="279" max="279" width="15.42578125" style="271" customWidth="1"/>
    <col min="280" max="285" width="9" style="271" customWidth="1"/>
    <col min="286" max="286" width="19.85546875" style="271" customWidth="1"/>
    <col min="287" max="287" width="16.7109375" style="271" customWidth="1"/>
    <col min="288" max="288" width="33" style="271" customWidth="1"/>
    <col min="289" max="289" width="11.85546875" style="271" bestFit="1" customWidth="1"/>
    <col min="290" max="290" width="14.140625" style="271" customWidth="1"/>
    <col min="291" max="291" width="29.5703125" style="271" customWidth="1"/>
    <col min="292" max="292" width="60.5703125" style="271" customWidth="1"/>
    <col min="293" max="293" width="47" style="271" customWidth="1"/>
    <col min="294" max="294" width="31.5703125" style="271" customWidth="1"/>
    <col min="295" max="295" width="9" style="271" customWidth="1"/>
    <col min="296" max="296" width="5.5703125" style="271" bestFit="1" customWidth="1"/>
    <col min="297" max="297" width="6.28515625" style="271" bestFit="1" customWidth="1"/>
    <col min="298" max="298" width="4.85546875" style="271" bestFit="1" customWidth="1"/>
    <col min="299" max="299" width="5.28515625" style="271" bestFit="1" customWidth="1"/>
    <col min="300" max="300" width="5.85546875" style="271" bestFit="1" customWidth="1"/>
    <col min="301" max="305" width="9" style="271" customWidth="1"/>
    <col min="306" max="306" width="20.42578125" style="271" customWidth="1"/>
    <col min="307" max="307" width="23.85546875" style="271" customWidth="1"/>
    <col min="308" max="523" width="14.42578125" style="271"/>
    <col min="524" max="525" width="9" style="271" customWidth="1"/>
    <col min="526" max="526" width="11.85546875" style="271" customWidth="1"/>
    <col min="527" max="527" width="11.42578125" style="271" customWidth="1"/>
    <col min="528" max="528" width="9" style="271" customWidth="1"/>
    <col min="529" max="529" width="13" style="271" customWidth="1"/>
    <col min="530" max="530" width="9" style="271" customWidth="1"/>
    <col min="531" max="531" width="13.7109375" style="271" customWidth="1"/>
    <col min="532" max="532" width="9" style="271" customWidth="1"/>
    <col min="533" max="533" width="25.5703125" style="271" customWidth="1"/>
    <col min="534" max="534" width="9" style="271" customWidth="1"/>
    <col min="535" max="535" width="15.42578125" style="271" customWidth="1"/>
    <col min="536" max="541" width="9" style="271" customWidth="1"/>
    <col min="542" max="542" width="19.85546875" style="271" customWidth="1"/>
    <col min="543" max="543" width="16.7109375" style="271" customWidth="1"/>
    <col min="544" max="544" width="33" style="271" customWidth="1"/>
    <col min="545" max="545" width="11.85546875" style="271" bestFit="1" customWidth="1"/>
    <col min="546" max="546" width="14.140625" style="271" customWidth="1"/>
    <col min="547" max="547" width="29.5703125" style="271" customWidth="1"/>
    <col min="548" max="548" width="60.5703125" style="271" customWidth="1"/>
    <col min="549" max="549" width="47" style="271" customWidth="1"/>
    <col min="550" max="550" width="31.5703125" style="271" customWidth="1"/>
    <col min="551" max="551" width="9" style="271" customWidth="1"/>
    <col min="552" max="552" width="5.5703125" style="271" bestFit="1" customWidth="1"/>
    <col min="553" max="553" width="6.28515625" style="271" bestFit="1" customWidth="1"/>
    <col min="554" max="554" width="4.85546875" style="271" bestFit="1" customWidth="1"/>
    <col min="555" max="555" width="5.28515625" style="271" bestFit="1" customWidth="1"/>
    <col min="556" max="556" width="5.85546875" style="271" bestFit="1" customWidth="1"/>
    <col min="557" max="561" width="9" style="271" customWidth="1"/>
    <col min="562" max="562" width="20.42578125" style="271" customWidth="1"/>
    <col min="563" max="563" width="23.85546875" style="271" customWidth="1"/>
    <col min="564" max="779" width="14.42578125" style="271"/>
    <col min="780" max="781" width="9" style="271" customWidth="1"/>
    <col min="782" max="782" width="11.85546875" style="271" customWidth="1"/>
    <col min="783" max="783" width="11.42578125" style="271" customWidth="1"/>
    <col min="784" max="784" width="9" style="271" customWidth="1"/>
    <col min="785" max="785" width="13" style="271" customWidth="1"/>
    <col min="786" max="786" width="9" style="271" customWidth="1"/>
    <col min="787" max="787" width="13.7109375" style="271" customWidth="1"/>
    <col min="788" max="788" width="9" style="271" customWidth="1"/>
    <col min="789" max="789" width="25.5703125" style="271" customWidth="1"/>
    <col min="790" max="790" width="9" style="271" customWidth="1"/>
    <col min="791" max="791" width="15.42578125" style="271" customWidth="1"/>
    <col min="792" max="797" width="9" style="271" customWidth="1"/>
    <col min="798" max="798" width="19.85546875" style="271" customWidth="1"/>
    <col min="799" max="799" width="16.7109375" style="271" customWidth="1"/>
    <col min="800" max="800" width="33" style="271" customWidth="1"/>
    <col min="801" max="801" width="11.85546875" style="271" bestFit="1" customWidth="1"/>
    <col min="802" max="802" width="14.140625" style="271" customWidth="1"/>
    <col min="803" max="803" width="29.5703125" style="271" customWidth="1"/>
    <col min="804" max="804" width="60.5703125" style="271" customWidth="1"/>
    <col min="805" max="805" width="47" style="271" customWidth="1"/>
    <col min="806" max="806" width="31.5703125" style="271" customWidth="1"/>
    <col min="807" max="807" width="9" style="271" customWidth="1"/>
    <col min="808" max="808" width="5.5703125" style="271" bestFit="1" customWidth="1"/>
    <col min="809" max="809" width="6.28515625" style="271" bestFit="1" customWidth="1"/>
    <col min="810" max="810" width="4.85546875" style="271" bestFit="1" customWidth="1"/>
    <col min="811" max="811" width="5.28515625" style="271" bestFit="1" customWidth="1"/>
    <col min="812" max="812" width="5.85546875" style="271" bestFit="1" customWidth="1"/>
    <col min="813" max="817" width="9" style="271" customWidth="1"/>
    <col min="818" max="818" width="20.42578125" style="271" customWidth="1"/>
    <col min="819" max="819" width="23.85546875" style="271" customWidth="1"/>
    <col min="820" max="1035" width="14.42578125" style="271"/>
    <col min="1036" max="1037" width="9" style="271" customWidth="1"/>
    <col min="1038" max="1038" width="11.85546875" style="271" customWidth="1"/>
    <col min="1039" max="1039" width="11.42578125" style="271" customWidth="1"/>
    <col min="1040" max="1040" width="9" style="271" customWidth="1"/>
    <col min="1041" max="1041" width="13" style="271" customWidth="1"/>
    <col min="1042" max="1042" width="9" style="271" customWidth="1"/>
    <col min="1043" max="1043" width="13.7109375" style="271" customWidth="1"/>
    <col min="1044" max="1044" width="9" style="271" customWidth="1"/>
    <col min="1045" max="1045" width="25.5703125" style="271" customWidth="1"/>
    <col min="1046" max="1046" width="9" style="271" customWidth="1"/>
    <col min="1047" max="1047" width="15.42578125" style="271" customWidth="1"/>
    <col min="1048" max="1053" width="9" style="271" customWidth="1"/>
    <col min="1054" max="1054" width="19.85546875" style="271" customWidth="1"/>
    <col min="1055" max="1055" width="16.7109375" style="271" customWidth="1"/>
    <col min="1056" max="1056" width="33" style="271" customWidth="1"/>
    <col min="1057" max="1057" width="11.85546875" style="271" bestFit="1" customWidth="1"/>
    <col min="1058" max="1058" width="14.140625" style="271" customWidth="1"/>
    <col min="1059" max="1059" width="29.5703125" style="271" customWidth="1"/>
    <col min="1060" max="1060" width="60.5703125" style="271" customWidth="1"/>
    <col min="1061" max="1061" width="47" style="271" customWidth="1"/>
    <col min="1062" max="1062" width="31.5703125" style="271" customWidth="1"/>
    <col min="1063" max="1063" width="9" style="271" customWidth="1"/>
    <col min="1064" max="1064" width="5.5703125" style="271" bestFit="1" customWidth="1"/>
    <col min="1065" max="1065" width="6.28515625" style="271" bestFit="1" customWidth="1"/>
    <col min="1066" max="1066" width="4.85546875" style="271" bestFit="1" customWidth="1"/>
    <col min="1067" max="1067" width="5.28515625" style="271" bestFit="1" customWidth="1"/>
    <col min="1068" max="1068" width="5.85546875" style="271" bestFit="1" customWidth="1"/>
    <col min="1069" max="1073" width="9" style="271" customWidth="1"/>
    <col min="1074" max="1074" width="20.42578125" style="271" customWidth="1"/>
    <col min="1075" max="1075" width="23.85546875" style="271" customWidth="1"/>
    <col min="1076" max="1291" width="14.42578125" style="271"/>
    <col min="1292" max="1293" width="9" style="271" customWidth="1"/>
    <col min="1294" max="1294" width="11.85546875" style="271" customWidth="1"/>
    <col min="1295" max="1295" width="11.42578125" style="271" customWidth="1"/>
    <col min="1296" max="1296" width="9" style="271" customWidth="1"/>
    <col min="1297" max="1297" width="13" style="271" customWidth="1"/>
    <col min="1298" max="1298" width="9" style="271" customWidth="1"/>
    <col min="1299" max="1299" width="13.7109375" style="271" customWidth="1"/>
    <col min="1300" max="1300" width="9" style="271" customWidth="1"/>
    <col min="1301" max="1301" width="25.5703125" style="271" customWidth="1"/>
    <col min="1302" max="1302" width="9" style="271" customWidth="1"/>
    <col min="1303" max="1303" width="15.42578125" style="271" customWidth="1"/>
    <col min="1304" max="1309" width="9" style="271" customWidth="1"/>
    <col min="1310" max="1310" width="19.85546875" style="271" customWidth="1"/>
    <col min="1311" max="1311" width="16.7109375" style="271" customWidth="1"/>
    <col min="1312" max="1312" width="33" style="271" customWidth="1"/>
    <col min="1313" max="1313" width="11.85546875" style="271" bestFit="1" customWidth="1"/>
    <col min="1314" max="1314" width="14.140625" style="271" customWidth="1"/>
    <col min="1315" max="1315" width="29.5703125" style="271" customWidth="1"/>
    <col min="1316" max="1316" width="60.5703125" style="271" customWidth="1"/>
    <col min="1317" max="1317" width="47" style="271" customWidth="1"/>
    <col min="1318" max="1318" width="31.5703125" style="271" customWidth="1"/>
    <col min="1319" max="1319" width="9" style="271" customWidth="1"/>
    <col min="1320" max="1320" width="5.5703125" style="271" bestFit="1" customWidth="1"/>
    <col min="1321" max="1321" width="6.28515625" style="271" bestFit="1" customWidth="1"/>
    <col min="1322" max="1322" width="4.85546875" style="271" bestFit="1" customWidth="1"/>
    <col min="1323" max="1323" width="5.28515625" style="271" bestFit="1" customWidth="1"/>
    <col min="1324" max="1324" width="5.85546875" style="271" bestFit="1" customWidth="1"/>
    <col min="1325" max="1329" width="9" style="271" customWidth="1"/>
    <col min="1330" max="1330" width="20.42578125" style="271" customWidth="1"/>
    <col min="1331" max="1331" width="23.85546875" style="271" customWidth="1"/>
    <col min="1332" max="1547" width="14.42578125" style="271"/>
    <col min="1548" max="1549" width="9" style="271" customWidth="1"/>
    <col min="1550" max="1550" width="11.85546875" style="271" customWidth="1"/>
    <col min="1551" max="1551" width="11.42578125" style="271" customWidth="1"/>
    <col min="1552" max="1552" width="9" style="271" customWidth="1"/>
    <col min="1553" max="1553" width="13" style="271" customWidth="1"/>
    <col min="1554" max="1554" width="9" style="271" customWidth="1"/>
    <col min="1555" max="1555" width="13.7109375" style="271" customWidth="1"/>
    <col min="1556" max="1556" width="9" style="271" customWidth="1"/>
    <col min="1557" max="1557" width="25.5703125" style="271" customWidth="1"/>
    <col min="1558" max="1558" width="9" style="271" customWidth="1"/>
    <col min="1559" max="1559" width="15.42578125" style="271" customWidth="1"/>
    <col min="1560" max="1565" width="9" style="271" customWidth="1"/>
    <col min="1566" max="1566" width="19.85546875" style="271" customWidth="1"/>
    <col min="1567" max="1567" width="16.7109375" style="271" customWidth="1"/>
    <col min="1568" max="1568" width="33" style="271" customWidth="1"/>
    <col min="1569" max="1569" width="11.85546875" style="271" bestFit="1" customWidth="1"/>
    <col min="1570" max="1570" width="14.140625" style="271" customWidth="1"/>
    <col min="1571" max="1571" width="29.5703125" style="271" customWidth="1"/>
    <col min="1572" max="1572" width="60.5703125" style="271" customWidth="1"/>
    <col min="1573" max="1573" width="47" style="271" customWidth="1"/>
    <col min="1574" max="1574" width="31.5703125" style="271" customWidth="1"/>
    <col min="1575" max="1575" width="9" style="271" customWidth="1"/>
    <col min="1576" max="1576" width="5.5703125" style="271" bestFit="1" customWidth="1"/>
    <col min="1577" max="1577" width="6.28515625" style="271" bestFit="1" customWidth="1"/>
    <col min="1578" max="1578" width="4.85546875" style="271" bestFit="1" customWidth="1"/>
    <col min="1579" max="1579" width="5.28515625" style="271" bestFit="1" customWidth="1"/>
    <col min="1580" max="1580" width="5.85546875" style="271" bestFit="1" customWidth="1"/>
    <col min="1581" max="1585" width="9" style="271" customWidth="1"/>
    <col min="1586" max="1586" width="20.42578125" style="271" customWidth="1"/>
    <col min="1587" max="1587" width="23.85546875" style="271" customWidth="1"/>
    <col min="1588" max="1803" width="14.42578125" style="271"/>
    <col min="1804" max="1805" width="9" style="271" customWidth="1"/>
    <col min="1806" max="1806" width="11.85546875" style="271" customWidth="1"/>
    <col min="1807" max="1807" width="11.42578125" style="271" customWidth="1"/>
    <col min="1808" max="1808" width="9" style="271" customWidth="1"/>
    <col min="1809" max="1809" width="13" style="271" customWidth="1"/>
    <col min="1810" max="1810" width="9" style="271" customWidth="1"/>
    <col min="1811" max="1811" width="13.7109375" style="271" customWidth="1"/>
    <col min="1812" max="1812" width="9" style="271" customWidth="1"/>
    <col min="1813" max="1813" width="25.5703125" style="271" customWidth="1"/>
    <col min="1814" max="1814" width="9" style="271" customWidth="1"/>
    <col min="1815" max="1815" width="15.42578125" style="271" customWidth="1"/>
    <col min="1816" max="1821" width="9" style="271" customWidth="1"/>
    <col min="1822" max="1822" width="19.85546875" style="271" customWidth="1"/>
    <col min="1823" max="1823" width="16.7109375" style="271" customWidth="1"/>
    <col min="1824" max="1824" width="33" style="271" customWidth="1"/>
    <col min="1825" max="1825" width="11.85546875" style="271" bestFit="1" customWidth="1"/>
    <col min="1826" max="1826" width="14.140625" style="271" customWidth="1"/>
    <col min="1827" max="1827" width="29.5703125" style="271" customWidth="1"/>
    <col min="1828" max="1828" width="60.5703125" style="271" customWidth="1"/>
    <col min="1829" max="1829" width="47" style="271" customWidth="1"/>
    <col min="1830" max="1830" width="31.5703125" style="271" customWidth="1"/>
    <col min="1831" max="1831" width="9" style="271" customWidth="1"/>
    <col min="1832" max="1832" width="5.5703125" style="271" bestFit="1" customWidth="1"/>
    <col min="1833" max="1833" width="6.28515625" style="271" bestFit="1" customWidth="1"/>
    <col min="1834" max="1834" width="4.85546875" style="271" bestFit="1" customWidth="1"/>
    <col min="1835" max="1835" width="5.28515625" style="271" bestFit="1" customWidth="1"/>
    <col min="1836" max="1836" width="5.85546875" style="271" bestFit="1" customWidth="1"/>
    <col min="1837" max="1841" width="9" style="271" customWidth="1"/>
    <col min="1842" max="1842" width="20.42578125" style="271" customWidth="1"/>
    <col min="1843" max="1843" width="23.85546875" style="271" customWidth="1"/>
    <col min="1844" max="2059" width="14.42578125" style="271"/>
    <col min="2060" max="2061" width="9" style="271" customWidth="1"/>
    <col min="2062" max="2062" width="11.85546875" style="271" customWidth="1"/>
    <col min="2063" max="2063" width="11.42578125" style="271" customWidth="1"/>
    <col min="2064" max="2064" width="9" style="271" customWidth="1"/>
    <col min="2065" max="2065" width="13" style="271" customWidth="1"/>
    <col min="2066" max="2066" width="9" style="271" customWidth="1"/>
    <col min="2067" max="2067" width="13.7109375" style="271" customWidth="1"/>
    <col min="2068" max="2068" width="9" style="271" customWidth="1"/>
    <col min="2069" max="2069" width="25.5703125" style="271" customWidth="1"/>
    <col min="2070" max="2070" width="9" style="271" customWidth="1"/>
    <col min="2071" max="2071" width="15.42578125" style="271" customWidth="1"/>
    <col min="2072" max="2077" width="9" style="271" customWidth="1"/>
    <col min="2078" max="2078" width="19.85546875" style="271" customWidth="1"/>
    <col min="2079" max="2079" width="16.7109375" style="271" customWidth="1"/>
    <col min="2080" max="2080" width="33" style="271" customWidth="1"/>
    <col min="2081" max="2081" width="11.85546875" style="271" bestFit="1" customWidth="1"/>
    <col min="2082" max="2082" width="14.140625" style="271" customWidth="1"/>
    <col min="2083" max="2083" width="29.5703125" style="271" customWidth="1"/>
    <col min="2084" max="2084" width="60.5703125" style="271" customWidth="1"/>
    <col min="2085" max="2085" width="47" style="271" customWidth="1"/>
    <col min="2086" max="2086" width="31.5703125" style="271" customWidth="1"/>
    <col min="2087" max="2087" width="9" style="271" customWidth="1"/>
    <col min="2088" max="2088" width="5.5703125" style="271" bestFit="1" customWidth="1"/>
    <col min="2089" max="2089" width="6.28515625" style="271" bestFit="1" customWidth="1"/>
    <col min="2090" max="2090" width="4.85546875" style="271" bestFit="1" customWidth="1"/>
    <col min="2091" max="2091" width="5.28515625" style="271" bestFit="1" customWidth="1"/>
    <col min="2092" max="2092" width="5.85546875" style="271" bestFit="1" customWidth="1"/>
    <col min="2093" max="2097" width="9" style="271" customWidth="1"/>
    <col min="2098" max="2098" width="20.42578125" style="271" customWidth="1"/>
    <col min="2099" max="2099" width="23.85546875" style="271" customWidth="1"/>
    <col min="2100" max="2315" width="14.42578125" style="271"/>
    <col min="2316" max="2317" width="9" style="271" customWidth="1"/>
    <col min="2318" max="2318" width="11.85546875" style="271" customWidth="1"/>
    <col min="2319" max="2319" width="11.42578125" style="271" customWidth="1"/>
    <col min="2320" max="2320" width="9" style="271" customWidth="1"/>
    <col min="2321" max="2321" width="13" style="271" customWidth="1"/>
    <col min="2322" max="2322" width="9" style="271" customWidth="1"/>
    <col min="2323" max="2323" width="13.7109375" style="271" customWidth="1"/>
    <col min="2324" max="2324" width="9" style="271" customWidth="1"/>
    <col min="2325" max="2325" width="25.5703125" style="271" customWidth="1"/>
    <col min="2326" max="2326" width="9" style="271" customWidth="1"/>
    <col min="2327" max="2327" width="15.42578125" style="271" customWidth="1"/>
    <col min="2328" max="2333" width="9" style="271" customWidth="1"/>
    <col min="2334" max="2334" width="19.85546875" style="271" customWidth="1"/>
    <col min="2335" max="2335" width="16.7109375" style="271" customWidth="1"/>
    <col min="2336" max="2336" width="33" style="271" customWidth="1"/>
    <col min="2337" max="2337" width="11.85546875" style="271" bestFit="1" customWidth="1"/>
    <col min="2338" max="2338" width="14.140625" style="271" customWidth="1"/>
    <col min="2339" max="2339" width="29.5703125" style="271" customWidth="1"/>
    <col min="2340" max="2340" width="60.5703125" style="271" customWidth="1"/>
    <col min="2341" max="2341" width="47" style="271" customWidth="1"/>
    <col min="2342" max="2342" width="31.5703125" style="271" customWidth="1"/>
    <col min="2343" max="2343" width="9" style="271" customWidth="1"/>
    <col min="2344" max="2344" width="5.5703125" style="271" bestFit="1" customWidth="1"/>
    <col min="2345" max="2345" width="6.28515625" style="271" bestFit="1" customWidth="1"/>
    <col min="2346" max="2346" width="4.85546875" style="271" bestFit="1" customWidth="1"/>
    <col min="2347" max="2347" width="5.28515625" style="271" bestFit="1" customWidth="1"/>
    <col min="2348" max="2348" width="5.85546875" style="271" bestFit="1" customWidth="1"/>
    <col min="2349" max="2353" width="9" style="271" customWidth="1"/>
    <col min="2354" max="2354" width="20.42578125" style="271" customWidth="1"/>
    <col min="2355" max="2355" width="23.85546875" style="271" customWidth="1"/>
    <col min="2356" max="2571" width="14.42578125" style="271"/>
    <col min="2572" max="2573" width="9" style="271" customWidth="1"/>
    <col min="2574" max="2574" width="11.85546875" style="271" customWidth="1"/>
    <col min="2575" max="2575" width="11.42578125" style="271" customWidth="1"/>
    <col min="2576" max="2576" width="9" style="271" customWidth="1"/>
    <col min="2577" max="2577" width="13" style="271" customWidth="1"/>
    <col min="2578" max="2578" width="9" style="271" customWidth="1"/>
    <col min="2579" max="2579" width="13.7109375" style="271" customWidth="1"/>
    <col min="2580" max="2580" width="9" style="271" customWidth="1"/>
    <col min="2581" max="2581" width="25.5703125" style="271" customWidth="1"/>
    <col min="2582" max="2582" width="9" style="271" customWidth="1"/>
    <col min="2583" max="2583" width="15.42578125" style="271" customWidth="1"/>
    <col min="2584" max="2589" width="9" style="271" customWidth="1"/>
    <col min="2590" max="2590" width="19.85546875" style="271" customWidth="1"/>
    <col min="2591" max="2591" width="16.7109375" style="271" customWidth="1"/>
    <col min="2592" max="2592" width="33" style="271" customWidth="1"/>
    <col min="2593" max="2593" width="11.85546875" style="271" bestFit="1" customWidth="1"/>
    <col min="2594" max="2594" width="14.140625" style="271" customWidth="1"/>
    <col min="2595" max="2595" width="29.5703125" style="271" customWidth="1"/>
    <col min="2596" max="2596" width="60.5703125" style="271" customWidth="1"/>
    <col min="2597" max="2597" width="47" style="271" customWidth="1"/>
    <col min="2598" max="2598" width="31.5703125" style="271" customWidth="1"/>
    <col min="2599" max="2599" width="9" style="271" customWidth="1"/>
    <col min="2600" max="2600" width="5.5703125" style="271" bestFit="1" customWidth="1"/>
    <col min="2601" max="2601" width="6.28515625" style="271" bestFit="1" customWidth="1"/>
    <col min="2602" max="2602" width="4.85546875" style="271" bestFit="1" customWidth="1"/>
    <col min="2603" max="2603" width="5.28515625" style="271" bestFit="1" customWidth="1"/>
    <col min="2604" max="2604" width="5.85546875" style="271" bestFit="1" customWidth="1"/>
    <col min="2605" max="2609" width="9" style="271" customWidth="1"/>
    <col min="2610" max="2610" width="20.42578125" style="271" customWidth="1"/>
    <col min="2611" max="2611" width="23.85546875" style="271" customWidth="1"/>
    <col min="2612" max="2827" width="14.42578125" style="271"/>
    <col min="2828" max="2829" width="9" style="271" customWidth="1"/>
    <col min="2830" max="2830" width="11.85546875" style="271" customWidth="1"/>
    <col min="2831" max="2831" width="11.42578125" style="271" customWidth="1"/>
    <col min="2832" max="2832" width="9" style="271" customWidth="1"/>
    <col min="2833" max="2833" width="13" style="271" customWidth="1"/>
    <col min="2834" max="2834" width="9" style="271" customWidth="1"/>
    <col min="2835" max="2835" width="13.7109375" style="271" customWidth="1"/>
    <col min="2836" max="2836" width="9" style="271" customWidth="1"/>
    <col min="2837" max="2837" width="25.5703125" style="271" customWidth="1"/>
    <col min="2838" max="2838" width="9" style="271" customWidth="1"/>
    <col min="2839" max="2839" width="15.42578125" style="271" customWidth="1"/>
    <col min="2840" max="2845" width="9" style="271" customWidth="1"/>
    <col min="2846" max="2846" width="19.85546875" style="271" customWidth="1"/>
    <col min="2847" max="2847" width="16.7109375" style="271" customWidth="1"/>
    <col min="2848" max="2848" width="33" style="271" customWidth="1"/>
    <col min="2849" max="2849" width="11.85546875" style="271" bestFit="1" customWidth="1"/>
    <col min="2850" max="2850" width="14.140625" style="271" customWidth="1"/>
    <col min="2851" max="2851" width="29.5703125" style="271" customWidth="1"/>
    <col min="2852" max="2852" width="60.5703125" style="271" customWidth="1"/>
    <col min="2853" max="2853" width="47" style="271" customWidth="1"/>
    <col min="2854" max="2854" width="31.5703125" style="271" customWidth="1"/>
    <col min="2855" max="2855" width="9" style="271" customWidth="1"/>
    <col min="2856" max="2856" width="5.5703125" style="271" bestFit="1" customWidth="1"/>
    <col min="2857" max="2857" width="6.28515625" style="271" bestFit="1" customWidth="1"/>
    <col min="2858" max="2858" width="4.85546875" style="271" bestFit="1" customWidth="1"/>
    <col min="2859" max="2859" width="5.28515625" style="271" bestFit="1" customWidth="1"/>
    <col min="2860" max="2860" width="5.85546875" style="271" bestFit="1" customWidth="1"/>
    <col min="2861" max="2865" width="9" style="271" customWidth="1"/>
    <col min="2866" max="2866" width="20.42578125" style="271" customWidth="1"/>
    <col min="2867" max="2867" width="23.85546875" style="271" customWidth="1"/>
    <col min="2868" max="3083" width="14.42578125" style="271"/>
    <col min="3084" max="3085" width="9" style="271" customWidth="1"/>
    <col min="3086" max="3086" width="11.85546875" style="271" customWidth="1"/>
    <col min="3087" max="3087" width="11.42578125" style="271" customWidth="1"/>
    <col min="3088" max="3088" width="9" style="271" customWidth="1"/>
    <col min="3089" max="3089" width="13" style="271" customWidth="1"/>
    <col min="3090" max="3090" width="9" style="271" customWidth="1"/>
    <col min="3091" max="3091" width="13.7109375" style="271" customWidth="1"/>
    <col min="3092" max="3092" width="9" style="271" customWidth="1"/>
    <col min="3093" max="3093" width="25.5703125" style="271" customWidth="1"/>
    <col min="3094" max="3094" width="9" style="271" customWidth="1"/>
    <col min="3095" max="3095" width="15.42578125" style="271" customWidth="1"/>
    <col min="3096" max="3101" width="9" style="271" customWidth="1"/>
    <col min="3102" max="3102" width="19.85546875" style="271" customWidth="1"/>
    <col min="3103" max="3103" width="16.7109375" style="271" customWidth="1"/>
    <col min="3104" max="3104" width="33" style="271" customWidth="1"/>
    <col min="3105" max="3105" width="11.85546875" style="271" bestFit="1" customWidth="1"/>
    <col min="3106" max="3106" width="14.140625" style="271" customWidth="1"/>
    <col min="3107" max="3107" width="29.5703125" style="271" customWidth="1"/>
    <col min="3108" max="3108" width="60.5703125" style="271" customWidth="1"/>
    <col min="3109" max="3109" width="47" style="271" customWidth="1"/>
    <col min="3110" max="3110" width="31.5703125" style="271" customWidth="1"/>
    <col min="3111" max="3111" width="9" style="271" customWidth="1"/>
    <col min="3112" max="3112" width="5.5703125" style="271" bestFit="1" customWidth="1"/>
    <col min="3113" max="3113" width="6.28515625" style="271" bestFit="1" customWidth="1"/>
    <col min="3114" max="3114" width="4.85546875" style="271" bestFit="1" customWidth="1"/>
    <col min="3115" max="3115" width="5.28515625" style="271" bestFit="1" customWidth="1"/>
    <col min="3116" max="3116" width="5.85546875" style="271" bestFit="1" customWidth="1"/>
    <col min="3117" max="3121" width="9" style="271" customWidth="1"/>
    <col min="3122" max="3122" width="20.42578125" style="271" customWidth="1"/>
    <col min="3123" max="3123" width="23.85546875" style="271" customWidth="1"/>
    <col min="3124" max="3339" width="14.42578125" style="271"/>
    <col min="3340" max="3341" width="9" style="271" customWidth="1"/>
    <col min="3342" max="3342" width="11.85546875" style="271" customWidth="1"/>
    <col min="3343" max="3343" width="11.42578125" style="271" customWidth="1"/>
    <col min="3344" max="3344" width="9" style="271" customWidth="1"/>
    <col min="3345" max="3345" width="13" style="271" customWidth="1"/>
    <col min="3346" max="3346" width="9" style="271" customWidth="1"/>
    <col min="3347" max="3347" width="13.7109375" style="271" customWidth="1"/>
    <col min="3348" max="3348" width="9" style="271" customWidth="1"/>
    <col min="3349" max="3349" width="25.5703125" style="271" customWidth="1"/>
    <col min="3350" max="3350" width="9" style="271" customWidth="1"/>
    <col min="3351" max="3351" width="15.42578125" style="271" customWidth="1"/>
    <col min="3352" max="3357" width="9" style="271" customWidth="1"/>
    <col min="3358" max="3358" width="19.85546875" style="271" customWidth="1"/>
    <col min="3359" max="3359" width="16.7109375" style="271" customWidth="1"/>
    <col min="3360" max="3360" width="33" style="271" customWidth="1"/>
    <col min="3361" max="3361" width="11.85546875" style="271" bestFit="1" customWidth="1"/>
    <col min="3362" max="3362" width="14.140625" style="271" customWidth="1"/>
    <col min="3363" max="3363" width="29.5703125" style="271" customWidth="1"/>
    <col min="3364" max="3364" width="60.5703125" style="271" customWidth="1"/>
    <col min="3365" max="3365" width="47" style="271" customWidth="1"/>
    <col min="3366" max="3366" width="31.5703125" style="271" customWidth="1"/>
    <col min="3367" max="3367" width="9" style="271" customWidth="1"/>
    <col min="3368" max="3368" width="5.5703125" style="271" bestFit="1" customWidth="1"/>
    <col min="3369" max="3369" width="6.28515625" style="271" bestFit="1" customWidth="1"/>
    <col min="3370" max="3370" width="4.85546875" style="271" bestFit="1" customWidth="1"/>
    <col min="3371" max="3371" width="5.28515625" style="271" bestFit="1" customWidth="1"/>
    <col min="3372" max="3372" width="5.85546875" style="271" bestFit="1" customWidth="1"/>
    <col min="3373" max="3377" width="9" style="271" customWidth="1"/>
    <col min="3378" max="3378" width="20.42578125" style="271" customWidth="1"/>
    <col min="3379" max="3379" width="23.85546875" style="271" customWidth="1"/>
    <col min="3380" max="3595" width="14.42578125" style="271"/>
    <col min="3596" max="3597" width="9" style="271" customWidth="1"/>
    <col min="3598" max="3598" width="11.85546875" style="271" customWidth="1"/>
    <col min="3599" max="3599" width="11.42578125" style="271" customWidth="1"/>
    <col min="3600" max="3600" width="9" style="271" customWidth="1"/>
    <col min="3601" max="3601" width="13" style="271" customWidth="1"/>
    <col min="3602" max="3602" width="9" style="271" customWidth="1"/>
    <col min="3603" max="3603" width="13.7109375" style="271" customWidth="1"/>
    <col min="3604" max="3604" width="9" style="271" customWidth="1"/>
    <col min="3605" max="3605" width="25.5703125" style="271" customWidth="1"/>
    <col min="3606" max="3606" width="9" style="271" customWidth="1"/>
    <col min="3607" max="3607" width="15.42578125" style="271" customWidth="1"/>
    <col min="3608" max="3613" width="9" style="271" customWidth="1"/>
    <col min="3614" max="3614" width="19.85546875" style="271" customWidth="1"/>
    <col min="3615" max="3615" width="16.7109375" style="271" customWidth="1"/>
    <col min="3616" max="3616" width="33" style="271" customWidth="1"/>
    <col min="3617" max="3617" width="11.85546875" style="271" bestFit="1" customWidth="1"/>
    <col min="3618" max="3618" width="14.140625" style="271" customWidth="1"/>
    <col min="3619" max="3619" width="29.5703125" style="271" customWidth="1"/>
    <col min="3620" max="3620" width="60.5703125" style="271" customWidth="1"/>
    <col min="3621" max="3621" width="47" style="271" customWidth="1"/>
    <col min="3622" max="3622" width="31.5703125" style="271" customWidth="1"/>
    <col min="3623" max="3623" width="9" style="271" customWidth="1"/>
    <col min="3624" max="3624" width="5.5703125" style="271" bestFit="1" customWidth="1"/>
    <col min="3625" max="3625" width="6.28515625" style="271" bestFit="1" customWidth="1"/>
    <col min="3626" max="3626" width="4.85546875" style="271" bestFit="1" customWidth="1"/>
    <col min="3627" max="3627" width="5.28515625" style="271" bestFit="1" customWidth="1"/>
    <col min="3628" max="3628" width="5.85546875" style="271" bestFit="1" customWidth="1"/>
    <col min="3629" max="3633" width="9" style="271" customWidth="1"/>
    <col min="3634" max="3634" width="20.42578125" style="271" customWidth="1"/>
    <col min="3635" max="3635" width="23.85546875" style="271" customWidth="1"/>
    <col min="3636" max="3851" width="14.42578125" style="271"/>
    <col min="3852" max="3853" width="9" style="271" customWidth="1"/>
    <col min="3854" max="3854" width="11.85546875" style="271" customWidth="1"/>
    <col min="3855" max="3855" width="11.42578125" style="271" customWidth="1"/>
    <col min="3856" max="3856" width="9" style="271" customWidth="1"/>
    <col min="3857" max="3857" width="13" style="271" customWidth="1"/>
    <col min="3858" max="3858" width="9" style="271" customWidth="1"/>
    <col min="3859" max="3859" width="13.7109375" style="271" customWidth="1"/>
    <col min="3860" max="3860" width="9" style="271" customWidth="1"/>
    <col min="3861" max="3861" width="25.5703125" style="271" customWidth="1"/>
    <col min="3862" max="3862" width="9" style="271" customWidth="1"/>
    <col min="3863" max="3863" width="15.42578125" style="271" customWidth="1"/>
    <col min="3864" max="3869" width="9" style="271" customWidth="1"/>
    <col min="3870" max="3870" width="19.85546875" style="271" customWidth="1"/>
    <col min="3871" max="3871" width="16.7109375" style="271" customWidth="1"/>
    <col min="3872" max="3872" width="33" style="271" customWidth="1"/>
    <col min="3873" max="3873" width="11.85546875" style="271" bestFit="1" customWidth="1"/>
    <col min="3874" max="3874" width="14.140625" style="271" customWidth="1"/>
    <col min="3875" max="3875" width="29.5703125" style="271" customWidth="1"/>
    <col min="3876" max="3876" width="60.5703125" style="271" customWidth="1"/>
    <col min="3877" max="3877" width="47" style="271" customWidth="1"/>
    <col min="3878" max="3878" width="31.5703125" style="271" customWidth="1"/>
    <col min="3879" max="3879" width="9" style="271" customWidth="1"/>
    <col min="3880" max="3880" width="5.5703125" style="271" bestFit="1" customWidth="1"/>
    <col min="3881" max="3881" width="6.28515625" style="271" bestFit="1" customWidth="1"/>
    <col min="3882" max="3882" width="4.85546875" style="271" bestFit="1" customWidth="1"/>
    <col min="3883" max="3883" width="5.28515625" style="271" bestFit="1" customWidth="1"/>
    <col min="3884" max="3884" width="5.85546875" style="271" bestFit="1" customWidth="1"/>
    <col min="3885" max="3889" width="9" style="271" customWidth="1"/>
    <col min="3890" max="3890" width="20.42578125" style="271" customWidth="1"/>
    <col min="3891" max="3891" width="23.85546875" style="271" customWidth="1"/>
    <col min="3892" max="4107" width="14.42578125" style="271"/>
    <col min="4108" max="4109" width="9" style="271" customWidth="1"/>
    <col min="4110" max="4110" width="11.85546875" style="271" customWidth="1"/>
    <col min="4111" max="4111" width="11.42578125" style="271" customWidth="1"/>
    <col min="4112" max="4112" width="9" style="271" customWidth="1"/>
    <col min="4113" max="4113" width="13" style="271" customWidth="1"/>
    <col min="4114" max="4114" width="9" style="271" customWidth="1"/>
    <col min="4115" max="4115" width="13.7109375" style="271" customWidth="1"/>
    <col min="4116" max="4116" width="9" style="271" customWidth="1"/>
    <col min="4117" max="4117" width="25.5703125" style="271" customWidth="1"/>
    <col min="4118" max="4118" width="9" style="271" customWidth="1"/>
    <col min="4119" max="4119" width="15.42578125" style="271" customWidth="1"/>
    <col min="4120" max="4125" width="9" style="271" customWidth="1"/>
    <col min="4126" max="4126" width="19.85546875" style="271" customWidth="1"/>
    <col min="4127" max="4127" width="16.7109375" style="271" customWidth="1"/>
    <col min="4128" max="4128" width="33" style="271" customWidth="1"/>
    <col min="4129" max="4129" width="11.85546875" style="271" bestFit="1" customWidth="1"/>
    <col min="4130" max="4130" width="14.140625" style="271" customWidth="1"/>
    <col min="4131" max="4131" width="29.5703125" style="271" customWidth="1"/>
    <col min="4132" max="4132" width="60.5703125" style="271" customWidth="1"/>
    <col min="4133" max="4133" width="47" style="271" customWidth="1"/>
    <col min="4134" max="4134" width="31.5703125" style="271" customWidth="1"/>
    <col min="4135" max="4135" width="9" style="271" customWidth="1"/>
    <col min="4136" max="4136" width="5.5703125" style="271" bestFit="1" customWidth="1"/>
    <col min="4137" max="4137" width="6.28515625" style="271" bestFit="1" customWidth="1"/>
    <col min="4138" max="4138" width="4.85546875" style="271" bestFit="1" customWidth="1"/>
    <col min="4139" max="4139" width="5.28515625" style="271" bestFit="1" customWidth="1"/>
    <col min="4140" max="4140" width="5.85546875" style="271" bestFit="1" customWidth="1"/>
    <col min="4141" max="4145" width="9" style="271" customWidth="1"/>
    <col min="4146" max="4146" width="20.42578125" style="271" customWidth="1"/>
    <col min="4147" max="4147" width="23.85546875" style="271" customWidth="1"/>
    <col min="4148" max="4363" width="14.42578125" style="271"/>
    <col min="4364" max="4365" width="9" style="271" customWidth="1"/>
    <col min="4366" max="4366" width="11.85546875" style="271" customWidth="1"/>
    <col min="4367" max="4367" width="11.42578125" style="271" customWidth="1"/>
    <col min="4368" max="4368" width="9" style="271" customWidth="1"/>
    <col min="4369" max="4369" width="13" style="271" customWidth="1"/>
    <col min="4370" max="4370" width="9" style="271" customWidth="1"/>
    <col min="4371" max="4371" width="13.7109375" style="271" customWidth="1"/>
    <col min="4372" max="4372" width="9" style="271" customWidth="1"/>
    <col min="4373" max="4373" width="25.5703125" style="271" customWidth="1"/>
    <col min="4374" max="4374" width="9" style="271" customWidth="1"/>
    <col min="4375" max="4375" width="15.42578125" style="271" customWidth="1"/>
    <col min="4376" max="4381" width="9" style="271" customWidth="1"/>
    <col min="4382" max="4382" width="19.85546875" style="271" customWidth="1"/>
    <col min="4383" max="4383" width="16.7109375" style="271" customWidth="1"/>
    <col min="4384" max="4384" width="33" style="271" customWidth="1"/>
    <col min="4385" max="4385" width="11.85546875" style="271" bestFit="1" customWidth="1"/>
    <col min="4386" max="4386" width="14.140625" style="271" customWidth="1"/>
    <col min="4387" max="4387" width="29.5703125" style="271" customWidth="1"/>
    <col min="4388" max="4388" width="60.5703125" style="271" customWidth="1"/>
    <col min="4389" max="4389" width="47" style="271" customWidth="1"/>
    <col min="4390" max="4390" width="31.5703125" style="271" customWidth="1"/>
    <col min="4391" max="4391" width="9" style="271" customWidth="1"/>
    <col min="4392" max="4392" width="5.5703125" style="271" bestFit="1" customWidth="1"/>
    <col min="4393" max="4393" width="6.28515625" style="271" bestFit="1" customWidth="1"/>
    <col min="4394" max="4394" width="4.85546875" style="271" bestFit="1" customWidth="1"/>
    <col min="4395" max="4395" width="5.28515625" style="271" bestFit="1" customWidth="1"/>
    <col min="4396" max="4396" width="5.85546875" style="271" bestFit="1" customWidth="1"/>
    <col min="4397" max="4401" width="9" style="271" customWidth="1"/>
    <col min="4402" max="4402" width="20.42578125" style="271" customWidth="1"/>
    <col min="4403" max="4403" width="23.85546875" style="271" customWidth="1"/>
    <col min="4404" max="4619" width="14.42578125" style="271"/>
    <col min="4620" max="4621" width="9" style="271" customWidth="1"/>
    <col min="4622" max="4622" width="11.85546875" style="271" customWidth="1"/>
    <col min="4623" max="4623" width="11.42578125" style="271" customWidth="1"/>
    <col min="4624" max="4624" width="9" style="271" customWidth="1"/>
    <col min="4625" max="4625" width="13" style="271" customWidth="1"/>
    <col min="4626" max="4626" width="9" style="271" customWidth="1"/>
    <col min="4627" max="4627" width="13.7109375" style="271" customWidth="1"/>
    <col min="4628" max="4628" width="9" style="271" customWidth="1"/>
    <col min="4629" max="4629" width="25.5703125" style="271" customWidth="1"/>
    <col min="4630" max="4630" width="9" style="271" customWidth="1"/>
    <col min="4631" max="4631" width="15.42578125" style="271" customWidth="1"/>
    <col min="4632" max="4637" width="9" style="271" customWidth="1"/>
    <col min="4638" max="4638" width="19.85546875" style="271" customWidth="1"/>
    <col min="4639" max="4639" width="16.7109375" style="271" customWidth="1"/>
    <col min="4640" max="4640" width="33" style="271" customWidth="1"/>
    <col min="4641" max="4641" width="11.85546875" style="271" bestFit="1" customWidth="1"/>
    <col min="4642" max="4642" width="14.140625" style="271" customWidth="1"/>
    <col min="4643" max="4643" width="29.5703125" style="271" customWidth="1"/>
    <col min="4644" max="4644" width="60.5703125" style="271" customWidth="1"/>
    <col min="4645" max="4645" width="47" style="271" customWidth="1"/>
    <col min="4646" max="4646" width="31.5703125" style="271" customWidth="1"/>
    <col min="4647" max="4647" width="9" style="271" customWidth="1"/>
    <col min="4648" max="4648" width="5.5703125" style="271" bestFit="1" customWidth="1"/>
    <col min="4649" max="4649" width="6.28515625" style="271" bestFit="1" customWidth="1"/>
    <col min="4650" max="4650" width="4.85546875" style="271" bestFit="1" customWidth="1"/>
    <col min="4651" max="4651" width="5.28515625" style="271" bestFit="1" customWidth="1"/>
    <col min="4652" max="4652" width="5.85546875" style="271" bestFit="1" customWidth="1"/>
    <col min="4653" max="4657" width="9" style="271" customWidth="1"/>
    <col min="4658" max="4658" width="20.42578125" style="271" customWidth="1"/>
    <col min="4659" max="4659" width="23.85546875" style="271" customWidth="1"/>
    <col min="4660" max="4875" width="14.42578125" style="271"/>
    <col min="4876" max="4877" width="9" style="271" customWidth="1"/>
    <col min="4878" max="4878" width="11.85546875" style="271" customWidth="1"/>
    <col min="4879" max="4879" width="11.42578125" style="271" customWidth="1"/>
    <col min="4880" max="4880" width="9" style="271" customWidth="1"/>
    <col min="4881" max="4881" width="13" style="271" customWidth="1"/>
    <col min="4882" max="4882" width="9" style="271" customWidth="1"/>
    <col min="4883" max="4883" width="13.7109375" style="271" customWidth="1"/>
    <col min="4884" max="4884" width="9" style="271" customWidth="1"/>
    <col min="4885" max="4885" width="25.5703125" style="271" customWidth="1"/>
    <col min="4886" max="4886" width="9" style="271" customWidth="1"/>
    <col min="4887" max="4887" width="15.42578125" style="271" customWidth="1"/>
    <col min="4888" max="4893" width="9" style="271" customWidth="1"/>
    <col min="4894" max="4894" width="19.85546875" style="271" customWidth="1"/>
    <col min="4895" max="4895" width="16.7109375" style="271" customWidth="1"/>
    <col min="4896" max="4896" width="33" style="271" customWidth="1"/>
    <col min="4897" max="4897" width="11.85546875" style="271" bestFit="1" customWidth="1"/>
    <col min="4898" max="4898" width="14.140625" style="271" customWidth="1"/>
    <col min="4899" max="4899" width="29.5703125" style="271" customWidth="1"/>
    <col min="4900" max="4900" width="60.5703125" style="271" customWidth="1"/>
    <col min="4901" max="4901" width="47" style="271" customWidth="1"/>
    <col min="4902" max="4902" width="31.5703125" style="271" customWidth="1"/>
    <col min="4903" max="4903" width="9" style="271" customWidth="1"/>
    <col min="4904" max="4904" width="5.5703125" style="271" bestFit="1" customWidth="1"/>
    <col min="4905" max="4905" width="6.28515625" style="271" bestFit="1" customWidth="1"/>
    <col min="4906" max="4906" width="4.85546875" style="271" bestFit="1" customWidth="1"/>
    <col min="4907" max="4907" width="5.28515625" style="271" bestFit="1" customWidth="1"/>
    <col min="4908" max="4908" width="5.85546875" style="271" bestFit="1" customWidth="1"/>
    <col min="4909" max="4913" width="9" style="271" customWidth="1"/>
    <col min="4914" max="4914" width="20.42578125" style="271" customWidth="1"/>
    <col min="4915" max="4915" width="23.85546875" style="271" customWidth="1"/>
    <col min="4916" max="5131" width="14.42578125" style="271"/>
    <col min="5132" max="5133" width="9" style="271" customWidth="1"/>
    <col min="5134" max="5134" width="11.85546875" style="271" customWidth="1"/>
    <col min="5135" max="5135" width="11.42578125" style="271" customWidth="1"/>
    <col min="5136" max="5136" width="9" style="271" customWidth="1"/>
    <col min="5137" max="5137" width="13" style="271" customWidth="1"/>
    <col min="5138" max="5138" width="9" style="271" customWidth="1"/>
    <col min="5139" max="5139" width="13.7109375" style="271" customWidth="1"/>
    <col min="5140" max="5140" width="9" style="271" customWidth="1"/>
    <col min="5141" max="5141" width="25.5703125" style="271" customWidth="1"/>
    <col min="5142" max="5142" width="9" style="271" customWidth="1"/>
    <col min="5143" max="5143" width="15.42578125" style="271" customWidth="1"/>
    <col min="5144" max="5149" width="9" style="271" customWidth="1"/>
    <col min="5150" max="5150" width="19.85546875" style="271" customWidth="1"/>
    <col min="5151" max="5151" width="16.7109375" style="271" customWidth="1"/>
    <col min="5152" max="5152" width="33" style="271" customWidth="1"/>
    <col min="5153" max="5153" width="11.85546875" style="271" bestFit="1" customWidth="1"/>
    <col min="5154" max="5154" width="14.140625" style="271" customWidth="1"/>
    <col min="5155" max="5155" width="29.5703125" style="271" customWidth="1"/>
    <col min="5156" max="5156" width="60.5703125" style="271" customWidth="1"/>
    <col min="5157" max="5157" width="47" style="271" customWidth="1"/>
    <col min="5158" max="5158" width="31.5703125" style="271" customWidth="1"/>
    <col min="5159" max="5159" width="9" style="271" customWidth="1"/>
    <col min="5160" max="5160" width="5.5703125" style="271" bestFit="1" customWidth="1"/>
    <col min="5161" max="5161" width="6.28515625" style="271" bestFit="1" customWidth="1"/>
    <col min="5162" max="5162" width="4.85546875" style="271" bestFit="1" customWidth="1"/>
    <col min="5163" max="5163" width="5.28515625" style="271" bestFit="1" customWidth="1"/>
    <col min="5164" max="5164" width="5.85546875" style="271" bestFit="1" customWidth="1"/>
    <col min="5165" max="5169" width="9" style="271" customWidth="1"/>
    <col min="5170" max="5170" width="20.42578125" style="271" customWidth="1"/>
    <col min="5171" max="5171" width="23.85546875" style="271" customWidth="1"/>
    <col min="5172" max="5387" width="14.42578125" style="271"/>
    <col min="5388" max="5389" width="9" style="271" customWidth="1"/>
    <col min="5390" max="5390" width="11.85546875" style="271" customWidth="1"/>
    <col min="5391" max="5391" width="11.42578125" style="271" customWidth="1"/>
    <col min="5392" max="5392" width="9" style="271" customWidth="1"/>
    <col min="5393" max="5393" width="13" style="271" customWidth="1"/>
    <col min="5394" max="5394" width="9" style="271" customWidth="1"/>
    <col min="5395" max="5395" width="13.7109375" style="271" customWidth="1"/>
    <col min="5396" max="5396" width="9" style="271" customWidth="1"/>
    <col min="5397" max="5397" width="25.5703125" style="271" customWidth="1"/>
    <col min="5398" max="5398" width="9" style="271" customWidth="1"/>
    <col min="5399" max="5399" width="15.42578125" style="271" customWidth="1"/>
    <col min="5400" max="5405" width="9" style="271" customWidth="1"/>
    <col min="5406" max="5406" width="19.85546875" style="271" customWidth="1"/>
    <col min="5407" max="5407" width="16.7109375" style="271" customWidth="1"/>
    <col min="5408" max="5408" width="33" style="271" customWidth="1"/>
    <col min="5409" max="5409" width="11.85546875" style="271" bestFit="1" customWidth="1"/>
    <col min="5410" max="5410" width="14.140625" style="271" customWidth="1"/>
    <col min="5411" max="5411" width="29.5703125" style="271" customWidth="1"/>
    <col min="5412" max="5412" width="60.5703125" style="271" customWidth="1"/>
    <col min="5413" max="5413" width="47" style="271" customWidth="1"/>
    <col min="5414" max="5414" width="31.5703125" style="271" customWidth="1"/>
    <col min="5415" max="5415" width="9" style="271" customWidth="1"/>
    <col min="5416" max="5416" width="5.5703125" style="271" bestFit="1" customWidth="1"/>
    <col min="5417" max="5417" width="6.28515625" style="271" bestFit="1" customWidth="1"/>
    <col min="5418" max="5418" width="4.85546875" style="271" bestFit="1" customWidth="1"/>
    <col min="5419" max="5419" width="5.28515625" style="271" bestFit="1" customWidth="1"/>
    <col min="5420" max="5420" width="5.85546875" style="271" bestFit="1" customWidth="1"/>
    <col min="5421" max="5425" width="9" style="271" customWidth="1"/>
    <col min="5426" max="5426" width="20.42578125" style="271" customWidth="1"/>
    <col min="5427" max="5427" width="23.85546875" style="271" customWidth="1"/>
    <col min="5428" max="5643" width="14.42578125" style="271"/>
    <col min="5644" max="5645" width="9" style="271" customWidth="1"/>
    <col min="5646" max="5646" width="11.85546875" style="271" customWidth="1"/>
    <col min="5647" max="5647" width="11.42578125" style="271" customWidth="1"/>
    <col min="5648" max="5648" width="9" style="271" customWidth="1"/>
    <col min="5649" max="5649" width="13" style="271" customWidth="1"/>
    <col min="5650" max="5650" width="9" style="271" customWidth="1"/>
    <col min="5651" max="5651" width="13.7109375" style="271" customWidth="1"/>
    <col min="5652" max="5652" width="9" style="271" customWidth="1"/>
    <col min="5653" max="5653" width="25.5703125" style="271" customWidth="1"/>
    <col min="5654" max="5654" width="9" style="271" customWidth="1"/>
    <col min="5655" max="5655" width="15.42578125" style="271" customWidth="1"/>
    <col min="5656" max="5661" width="9" style="271" customWidth="1"/>
    <col min="5662" max="5662" width="19.85546875" style="271" customWidth="1"/>
    <col min="5663" max="5663" width="16.7109375" style="271" customWidth="1"/>
    <col min="5664" max="5664" width="33" style="271" customWidth="1"/>
    <col min="5665" max="5665" width="11.85546875" style="271" bestFit="1" customWidth="1"/>
    <col min="5666" max="5666" width="14.140625" style="271" customWidth="1"/>
    <col min="5667" max="5667" width="29.5703125" style="271" customWidth="1"/>
    <col min="5668" max="5668" width="60.5703125" style="271" customWidth="1"/>
    <col min="5669" max="5669" width="47" style="271" customWidth="1"/>
    <col min="5670" max="5670" width="31.5703125" style="271" customWidth="1"/>
    <col min="5671" max="5671" width="9" style="271" customWidth="1"/>
    <col min="5672" max="5672" width="5.5703125" style="271" bestFit="1" customWidth="1"/>
    <col min="5673" max="5673" width="6.28515625" style="271" bestFit="1" customWidth="1"/>
    <col min="5674" max="5674" width="4.85546875" style="271" bestFit="1" customWidth="1"/>
    <col min="5675" max="5675" width="5.28515625" style="271" bestFit="1" customWidth="1"/>
    <col min="5676" max="5676" width="5.85546875" style="271" bestFit="1" customWidth="1"/>
    <col min="5677" max="5681" width="9" style="271" customWidth="1"/>
    <col min="5682" max="5682" width="20.42578125" style="271" customWidth="1"/>
    <col min="5683" max="5683" width="23.85546875" style="271" customWidth="1"/>
    <col min="5684" max="5899" width="14.42578125" style="271"/>
    <col min="5900" max="5901" width="9" style="271" customWidth="1"/>
    <col min="5902" max="5902" width="11.85546875" style="271" customWidth="1"/>
    <col min="5903" max="5903" width="11.42578125" style="271" customWidth="1"/>
    <col min="5904" max="5904" width="9" style="271" customWidth="1"/>
    <col min="5905" max="5905" width="13" style="271" customWidth="1"/>
    <col min="5906" max="5906" width="9" style="271" customWidth="1"/>
    <col min="5907" max="5907" width="13.7109375" style="271" customWidth="1"/>
    <col min="5908" max="5908" width="9" style="271" customWidth="1"/>
    <col min="5909" max="5909" width="25.5703125" style="271" customWidth="1"/>
    <col min="5910" max="5910" width="9" style="271" customWidth="1"/>
    <col min="5911" max="5911" width="15.42578125" style="271" customWidth="1"/>
    <col min="5912" max="5917" width="9" style="271" customWidth="1"/>
    <col min="5918" max="5918" width="19.85546875" style="271" customWidth="1"/>
    <col min="5919" max="5919" width="16.7109375" style="271" customWidth="1"/>
    <col min="5920" max="5920" width="33" style="271" customWidth="1"/>
    <col min="5921" max="5921" width="11.85546875" style="271" bestFit="1" customWidth="1"/>
    <col min="5922" max="5922" width="14.140625" style="271" customWidth="1"/>
    <col min="5923" max="5923" width="29.5703125" style="271" customWidth="1"/>
    <col min="5924" max="5924" width="60.5703125" style="271" customWidth="1"/>
    <col min="5925" max="5925" width="47" style="271" customWidth="1"/>
    <col min="5926" max="5926" width="31.5703125" style="271" customWidth="1"/>
    <col min="5927" max="5927" width="9" style="271" customWidth="1"/>
    <col min="5928" max="5928" width="5.5703125" style="271" bestFit="1" customWidth="1"/>
    <col min="5929" max="5929" width="6.28515625" style="271" bestFit="1" customWidth="1"/>
    <col min="5930" max="5930" width="4.85546875" style="271" bestFit="1" customWidth="1"/>
    <col min="5931" max="5931" width="5.28515625" style="271" bestFit="1" customWidth="1"/>
    <col min="5932" max="5932" width="5.85546875" style="271" bestFit="1" customWidth="1"/>
    <col min="5933" max="5937" width="9" style="271" customWidth="1"/>
    <col min="5938" max="5938" width="20.42578125" style="271" customWidth="1"/>
    <col min="5939" max="5939" width="23.85546875" style="271" customWidth="1"/>
    <col min="5940" max="6155" width="14.42578125" style="271"/>
    <col min="6156" max="6157" width="9" style="271" customWidth="1"/>
    <col min="6158" max="6158" width="11.85546875" style="271" customWidth="1"/>
    <col min="6159" max="6159" width="11.42578125" style="271" customWidth="1"/>
    <col min="6160" max="6160" width="9" style="271" customWidth="1"/>
    <col min="6161" max="6161" width="13" style="271" customWidth="1"/>
    <col min="6162" max="6162" width="9" style="271" customWidth="1"/>
    <col min="6163" max="6163" width="13.7109375" style="271" customWidth="1"/>
    <col min="6164" max="6164" width="9" style="271" customWidth="1"/>
    <col min="6165" max="6165" width="25.5703125" style="271" customWidth="1"/>
    <col min="6166" max="6166" width="9" style="271" customWidth="1"/>
    <col min="6167" max="6167" width="15.42578125" style="271" customWidth="1"/>
    <col min="6168" max="6173" width="9" style="271" customWidth="1"/>
    <col min="6174" max="6174" width="19.85546875" style="271" customWidth="1"/>
    <col min="6175" max="6175" width="16.7109375" style="271" customWidth="1"/>
    <col min="6176" max="6176" width="33" style="271" customWidth="1"/>
    <col min="6177" max="6177" width="11.85546875" style="271" bestFit="1" customWidth="1"/>
    <col min="6178" max="6178" width="14.140625" style="271" customWidth="1"/>
    <col min="6179" max="6179" width="29.5703125" style="271" customWidth="1"/>
    <col min="6180" max="6180" width="60.5703125" style="271" customWidth="1"/>
    <col min="6181" max="6181" width="47" style="271" customWidth="1"/>
    <col min="6182" max="6182" width="31.5703125" style="271" customWidth="1"/>
    <col min="6183" max="6183" width="9" style="271" customWidth="1"/>
    <col min="6184" max="6184" width="5.5703125" style="271" bestFit="1" customWidth="1"/>
    <col min="6185" max="6185" width="6.28515625" style="271" bestFit="1" customWidth="1"/>
    <col min="6186" max="6186" width="4.85546875" style="271" bestFit="1" customWidth="1"/>
    <col min="6187" max="6187" width="5.28515625" style="271" bestFit="1" customWidth="1"/>
    <col min="6188" max="6188" width="5.85546875" style="271" bestFit="1" customWidth="1"/>
    <col min="6189" max="6193" width="9" style="271" customWidth="1"/>
    <col min="6194" max="6194" width="20.42578125" style="271" customWidth="1"/>
    <col min="6195" max="6195" width="23.85546875" style="271" customWidth="1"/>
    <col min="6196" max="6411" width="14.42578125" style="271"/>
    <col min="6412" max="6413" width="9" style="271" customWidth="1"/>
    <col min="6414" max="6414" width="11.85546875" style="271" customWidth="1"/>
    <col min="6415" max="6415" width="11.42578125" style="271" customWidth="1"/>
    <col min="6416" max="6416" width="9" style="271" customWidth="1"/>
    <col min="6417" max="6417" width="13" style="271" customWidth="1"/>
    <col min="6418" max="6418" width="9" style="271" customWidth="1"/>
    <col min="6419" max="6419" width="13.7109375" style="271" customWidth="1"/>
    <col min="6420" max="6420" width="9" style="271" customWidth="1"/>
    <col min="6421" max="6421" width="25.5703125" style="271" customWidth="1"/>
    <col min="6422" max="6422" width="9" style="271" customWidth="1"/>
    <col min="6423" max="6423" width="15.42578125" style="271" customWidth="1"/>
    <col min="6424" max="6429" width="9" style="271" customWidth="1"/>
    <col min="6430" max="6430" width="19.85546875" style="271" customWidth="1"/>
    <col min="6431" max="6431" width="16.7109375" style="271" customWidth="1"/>
    <col min="6432" max="6432" width="33" style="271" customWidth="1"/>
    <col min="6433" max="6433" width="11.85546875" style="271" bestFit="1" customWidth="1"/>
    <col min="6434" max="6434" width="14.140625" style="271" customWidth="1"/>
    <col min="6435" max="6435" width="29.5703125" style="271" customWidth="1"/>
    <col min="6436" max="6436" width="60.5703125" style="271" customWidth="1"/>
    <col min="6437" max="6437" width="47" style="271" customWidth="1"/>
    <col min="6438" max="6438" width="31.5703125" style="271" customWidth="1"/>
    <col min="6439" max="6439" width="9" style="271" customWidth="1"/>
    <col min="6440" max="6440" width="5.5703125" style="271" bestFit="1" customWidth="1"/>
    <col min="6441" max="6441" width="6.28515625" style="271" bestFit="1" customWidth="1"/>
    <col min="6442" max="6442" width="4.85546875" style="271" bestFit="1" customWidth="1"/>
    <col min="6443" max="6443" width="5.28515625" style="271" bestFit="1" customWidth="1"/>
    <col min="6444" max="6444" width="5.85546875" style="271" bestFit="1" customWidth="1"/>
    <col min="6445" max="6449" width="9" style="271" customWidth="1"/>
    <col min="6450" max="6450" width="20.42578125" style="271" customWidth="1"/>
    <col min="6451" max="6451" width="23.85546875" style="271" customWidth="1"/>
    <col min="6452" max="6667" width="14.42578125" style="271"/>
    <col min="6668" max="6669" width="9" style="271" customWidth="1"/>
    <col min="6670" max="6670" width="11.85546875" style="271" customWidth="1"/>
    <col min="6671" max="6671" width="11.42578125" style="271" customWidth="1"/>
    <col min="6672" max="6672" width="9" style="271" customWidth="1"/>
    <col min="6673" max="6673" width="13" style="271" customWidth="1"/>
    <col min="6674" max="6674" width="9" style="271" customWidth="1"/>
    <col min="6675" max="6675" width="13.7109375" style="271" customWidth="1"/>
    <col min="6676" max="6676" width="9" style="271" customWidth="1"/>
    <col min="6677" max="6677" width="25.5703125" style="271" customWidth="1"/>
    <col min="6678" max="6678" width="9" style="271" customWidth="1"/>
    <col min="6679" max="6679" width="15.42578125" style="271" customWidth="1"/>
    <col min="6680" max="6685" width="9" style="271" customWidth="1"/>
    <col min="6686" max="6686" width="19.85546875" style="271" customWidth="1"/>
    <col min="6687" max="6687" width="16.7109375" style="271" customWidth="1"/>
    <col min="6688" max="6688" width="33" style="271" customWidth="1"/>
    <col min="6689" max="6689" width="11.85546875" style="271" bestFit="1" customWidth="1"/>
    <col min="6690" max="6690" width="14.140625" style="271" customWidth="1"/>
    <col min="6691" max="6691" width="29.5703125" style="271" customWidth="1"/>
    <col min="6692" max="6692" width="60.5703125" style="271" customWidth="1"/>
    <col min="6693" max="6693" width="47" style="271" customWidth="1"/>
    <col min="6694" max="6694" width="31.5703125" style="271" customWidth="1"/>
    <col min="6695" max="6695" width="9" style="271" customWidth="1"/>
    <col min="6696" max="6696" width="5.5703125" style="271" bestFit="1" customWidth="1"/>
    <col min="6697" max="6697" width="6.28515625" style="271" bestFit="1" customWidth="1"/>
    <col min="6698" max="6698" width="4.85546875" style="271" bestFit="1" customWidth="1"/>
    <col min="6699" max="6699" width="5.28515625" style="271" bestFit="1" customWidth="1"/>
    <col min="6700" max="6700" width="5.85546875" style="271" bestFit="1" customWidth="1"/>
    <col min="6701" max="6705" width="9" style="271" customWidth="1"/>
    <col min="6706" max="6706" width="20.42578125" style="271" customWidth="1"/>
    <col min="6707" max="6707" width="23.85546875" style="271" customWidth="1"/>
    <col min="6708" max="6923" width="14.42578125" style="271"/>
    <col min="6924" max="6925" width="9" style="271" customWidth="1"/>
    <col min="6926" max="6926" width="11.85546875" style="271" customWidth="1"/>
    <col min="6927" max="6927" width="11.42578125" style="271" customWidth="1"/>
    <col min="6928" max="6928" width="9" style="271" customWidth="1"/>
    <col min="6929" max="6929" width="13" style="271" customWidth="1"/>
    <col min="6930" max="6930" width="9" style="271" customWidth="1"/>
    <col min="6931" max="6931" width="13.7109375" style="271" customWidth="1"/>
    <col min="6932" max="6932" width="9" style="271" customWidth="1"/>
    <col min="6933" max="6933" width="25.5703125" style="271" customWidth="1"/>
    <col min="6934" max="6934" width="9" style="271" customWidth="1"/>
    <col min="6935" max="6935" width="15.42578125" style="271" customWidth="1"/>
    <col min="6936" max="6941" width="9" style="271" customWidth="1"/>
    <col min="6942" max="6942" width="19.85546875" style="271" customWidth="1"/>
    <col min="6943" max="6943" width="16.7109375" style="271" customWidth="1"/>
    <col min="6944" max="6944" width="33" style="271" customWidth="1"/>
    <col min="6945" max="6945" width="11.85546875" style="271" bestFit="1" customWidth="1"/>
    <col min="6946" max="6946" width="14.140625" style="271" customWidth="1"/>
    <col min="6947" max="6947" width="29.5703125" style="271" customWidth="1"/>
    <col min="6948" max="6948" width="60.5703125" style="271" customWidth="1"/>
    <col min="6949" max="6949" width="47" style="271" customWidth="1"/>
    <col min="6950" max="6950" width="31.5703125" style="271" customWidth="1"/>
    <col min="6951" max="6951" width="9" style="271" customWidth="1"/>
    <col min="6952" max="6952" width="5.5703125" style="271" bestFit="1" customWidth="1"/>
    <col min="6953" max="6953" width="6.28515625" style="271" bestFit="1" customWidth="1"/>
    <col min="6954" max="6954" width="4.85546875" style="271" bestFit="1" customWidth="1"/>
    <col min="6955" max="6955" width="5.28515625" style="271" bestFit="1" customWidth="1"/>
    <col min="6956" max="6956" width="5.85546875" style="271" bestFit="1" customWidth="1"/>
    <col min="6957" max="6961" width="9" style="271" customWidth="1"/>
    <col min="6962" max="6962" width="20.42578125" style="271" customWidth="1"/>
    <col min="6963" max="6963" width="23.85546875" style="271" customWidth="1"/>
    <col min="6964" max="7179" width="14.42578125" style="271"/>
    <col min="7180" max="7181" width="9" style="271" customWidth="1"/>
    <col min="7182" max="7182" width="11.85546875" style="271" customWidth="1"/>
    <col min="7183" max="7183" width="11.42578125" style="271" customWidth="1"/>
    <col min="7184" max="7184" width="9" style="271" customWidth="1"/>
    <col min="7185" max="7185" width="13" style="271" customWidth="1"/>
    <col min="7186" max="7186" width="9" style="271" customWidth="1"/>
    <col min="7187" max="7187" width="13.7109375" style="271" customWidth="1"/>
    <col min="7188" max="7188" width="9" style="271" customWidth="1"/>
    <col min="7189" max="7189" width="25.5703125" style="271" customWidth="1"/>
    <col min="7190" max="7190" width="9" style="271" customWidth="1"/>
    <col min="7191" max="7191" width="15.42578125" style="271" customWidth="1"/>
    <col min="7192" max="7197" width="9" style="271" customWidth="1"/>
    <col min="7198" max="7198" width="19.85546875" style="271" customWidth="1"/>
    <col min="7199" max="7199" width="16.7109375" style="271" customWidth="1"/>
    <col min="7200" max="7200" width="33" style="271" customWidth="1"/>
    <col min="7201" max="7201" width="11.85546875" style="271" bestFit="1" customWidth="1"/>
    <col min="7202" max="7202" width="14.140625" style="271" customWidth="1"/>
    <col min="7203" max="7203" width="29.5703125" style="271" customWidth="1"/>
    <col min="7204" max="7204" width="60.5703125" style="271" customWidth="1"/>
    <col min="7205" max="7205" width="47" style="271" customWidth="1"/>
    <col min="7206" max="7206" width="31.5703125" style="271" customWidth="1"/>
    <col min="7207" max="7207" width="9" style="271" customWidth="1"/>
    <col min="7208" max="7208" width="5.5703125" style="271" bestFit="1" customWidth="1"/>
    <col min="7209" max="7209" width="6.28515625" style="271" bestFit="1" customWidth="1"/>
    <col min="7210" max="7210" width="4.85546875" style="271" bestFit="1" customWidth="1"/>
    <col min="7211" max="7211" width="5.28515625" style="271" bestFit="1" customWidth="1"/>
    <col min="7212" max="7212" width="5.85546875" style="271" bestFit="1" customWidth="1"/>
    <col min="7213" max="7217" width="9" style="271" customWidth="1"/>
    <col min="7218" max="7218" width="20.42578125" style="271" customWidth="1"/>
    <col min="7219" max="7219" width="23.85546875" style="271" customWidth="1"/>
    <col min="7220" max="7435" width="14.42578125" style="271"/>
    <col min="7436" max="7437" width="9" style="271" customWidth="1"/>
    <col min="7438" max="7438" width="11.85546875" style="271" customWidth="1"/>
    <col min="7439" max="7439" width="11.42578125" style="271" customWidth="1"/>
    <col min="7440" max="7440" width="9" style="271" customWidth="1"/>
    <col min="7441" max="7441" width="13" style="271" customWidth="1"/>
    <col min="7442" max="7442" width="9" style="271" customWidth="1"/>
    <col min="7443" max="7443" width="13.7109375" style="271" customWidth="1"/>
    <col min="7444" max="7444" width="9" style="271" customWidth="1"/>
    <col min="7445" max="7445" width="25.5703125" style="271" customWidth="1"/>
    <col min="7446" max="7446" width="9" style="271" customWidth="1"/>
    <col min="7447" max="7447" width="15.42578125" style="271" customWidth="1"/>
    <col min="7448" max="7453" width="9" style="271" customWidth="1"/>
    <col min="7454" max="7454" width="19.85546875" style="271" customWidth="1"/>
    <col min="7455" max="7455" width="16.7109375" style="271" customWidth="1"/>
    <col min="7456" max="7456" width="33" style="271" customWidth="1"/>
    <col min="7457" max="7457" width="11.85546875" style="271" bestFit="1" customWidth="1"/>
    <col min="7458" max="7458" width="14.140625" style="271" customWidth="1"/>
    <col min="7459" max="7459" width="29.5703125" style="271" customWidth="1"/>
    <col min="7460" max="7460" width="60.5703125" style="271" customWidth="1"/>
    <col min="7461" max="7461" width="47" style="271" customWidth="1"/>
    <col min="7462" max="7462" width="31.5703125" style="271" customWidth="1"/>
    <col min="7463" max="7463" width="9" style="271" customWidth="1"/>
    <col min="7464" max="7464" width="5.5703125" style="271" bestFit="1" customWidth="1"/>
    <col min="7465" max="7465" width="6.28515625" style="271" bestFit="1" customWidth="1"/>
    <col min="7466" max="7466" width="4.85546875" style="271" bestFit="1" customWidth="1"/>
    <col min="7467" max="7467" width="5.28515625" style="271" bestFit="1" customWidth="1"/>
    <col min="7468" max="7468" width="5.85546875" style="271" bestFit="1" customWidth="1"/>
    <col min="7469" max="7473" width="9" style="271" customWidth="1"/>
    <col min="7474" max="7474" width="20.42578125" style="271" customWidth="1"/>
    <col min="7475" max="7475" width="23.85546875" style="271" customWidth="1"/>
    <col min="7476" max="7691" width="14.42578125" style="271"/>
    <col min="7692" max="7693" width="9" style="271" customWidth="1"/>
    <col min="7694" max="7694" width="11.85546875" style="271" customWidth="1"/>
    <col min="7695" max="7695" width="11.42578125" style="271" customWidth="1"/>
    <col min="7696" max="7696" width="9" style="271" customWidth="1"/>
    <col min="7697" max="7697" width="13" style="271" customWidth="1"/>
    <col min="7698" max="7698" width="9" style="271" customWidth="1"/>
    <col min="7699" max="7699" width="13.7109375" style="271" customWidth="1"/>
    <col min="7700" max="7700" width="9" style="271" customWidth="1"/>
    <col min="7701" max="7701" width="25.5703125" style="271" customWidth="1"/>
    <col min="7702" max="7702" width="9" style="271" customWidth="1"/>
    <col min="7703" max="7703" width="15.42578125" style="271" customWidth="1"/>
    <col min="7704" max="7709" width="9" style="271" customWidth="1"/>
    <col min="7710" max="7710" width="19.85546875" style="271" customWidth="1"/>
    <col min="7711" max="7711" width="16.7109375" style="271" customWidth="1"/>
    <col min="7712" max="7712" width="33" style="271" customWidth="1"/>
    <col min="7713" max="7713" width="11.85546875" style="271" bestFit="1" customWidth="1"/>
    <col min="7714" max="7714" width="14.140625" style="271" customWidth="1"/>
    <col min="7715" max="7715" width="29.5703125" style="271" customWidth="1"/>
    <col min="7716" max="7716" width="60.5703125" style="271" customWidth="1"/>
    <col min="7717" max="7717" width="47" style="271" customWidth="1"/>
    <col min="7718" max="7718" width="31.5703125" style="271" customWidth="1"/>
    <col min="7719" max="7719" width="9" style="271" customWidth="1"/>
    <col min="7720" max="7720" width="5.5703125" style="271" bestFit="1" customWidth="1"/>
    <col min="7721" max="7721" width="6.28515625" style="271" bestFit="1" customWidth="1"/>
    <col min="7722" max="7722" width="4.85546875" style="271" bestFit="1" customWidth="1"/>
    <col min="7723" max="7723" width="5.28515625" style="271" bestFit="1" customWidth="1"/>
    <col min="7724" max="7724" width="5.85546875" style="271" bestFit="1" customWidth="1"/>
    <col min="7725" max="7729" width="9" style="271" customWidth="1"/>
    <col min="7730" max="7730" width="20.42578125" style="271" customWidth="1"/>
    <col min="7731" max="7731" width="23.85546875" style="271" customWidth="1"/>
    <col min="7732" max="7947" width="14.42578125" style="271"/>
    <col min="7948" max="7949" width="9" style="271" customWidth="1"/>
    <col min="7950" max="7950" width="11.85546875" style="271" customWidth="1"/>
    <col min="7951" max="7951" width="11.42578125" style="271" customWidth="1"/>
    <col min="7952" max="7952" width="9" style="271" customWidth="1"/>
    <col min="7953" max="7953" width="13" style="271" customWidth="1"/>
    <col min="7954" max="7954" width="9" style="271" customWidth="1"/>
    <col min="7955" max="7955" width="13.7109375" style="271" customWidth="1"/>
    <col min="7956" max="7956" width="9" style="271" customWidth="1"/>
    <col min="7957" max="7957" width="25.5703125" style="271" customWidth="1"/>
    <col min="7958" max="7958" width="9" style="271" customWidth="1"/>
    <col min="7959" max="7959" width="15.42578125" style="271" customWidth="1"/>
    <col min="7960" max="7965" width="9" style="271" customWidth="1"/>
    <col min="7966" max="7966" width="19.85546875" style="271" customWidth="1"/>
    <col min="7967" max="7967" width="16.7109375" style="271" customWidth="1"/>
    <col min="7968" max="7968" width="33" style="271" customWidth="1"/>
    <col min="7969" max="7969" width="11.85546875" style="271" bestFit="1" customWidth="1"/>
    <col min="7970" max="7970" width="14.140625" style="271" customWidth="1"/>
    <col min="7971" max="7971" width="29.5703125" style="271" customWidth="1"/>
    <col min="7972" max="7972" width="60.5703125" style="271" customWidth="1"/>
    <col min="7973" max="7973" width="47" style="271" customWidth="1"/>
    <col min="7974" max="7974" width="31.5703125" style="271" customWidth="1"/>
    <col min="7975" max="7975" width="9" style="271" customWidth="1"/>
    <col min="7976" max="7976" width="5.5703125" style="271" bestFit="1" customWidth="1"/>
    <col min="7977" max="7977" width="6.28515625" style="271" bestFit="1" customWidth="1"/>
    <col min="7978" max="7978" width="4.85546875" style="271" bestFit="1" customWidth="1"/>
    <col min="7979" max="7979" width="5.28515625" style="271" bestFit="1" customWidth="1"/>
    <col min="7980" max="7980" width="5.85546875" style="271" bestFit="1" customWidth="1"/>
    <col min="7981" max="7985" width="9" style="271" customWidth="1"/>
    <col min="7986" max="7986" width="20.42578125" style="271" customWidth="1"/>
    <col min="7987" max="7987" width="23.85546875" style="271" customWidth="1"/>
    <col min="7988" max="8203" width="14.42578125" style="271"/>
    <col min="8204" max="8205" width="9" style="271" customWidth="1"/>
    <col min="8206" max="8206" width="11.85546875" style="271" customWidth="1"/>
    <col min="8207" max="8207" width="11.42578125" style="271" customWidth="1"/>
    <col min="8208" max="8208" width="9" style="271" customWidth="1"/>
    <col min="8209" max="8209" width="13" style="271" customWidth="1"/>
    <col min="8210" max="8210" width="9" style="271" customWidth="1"/>
    <col min="8211" max="8211" width="13.7109375" style="271" customWidth="1"/>
    <col min="8212" max="8212" width="9" style="271" customWidth="1"/>
    <col min="8213" max="8213" width="25.5703125" style="271" customWidth="1"/>
    <col min="8214" max="8214" width="9" style="271" customWidth="1"/>
    <col min="8215" max="8215" width="15.42578125" style="271" customWidth="1"/>
    <col min="8216" max="8221" width="9" style="271" customWidth="1"/>
    <col min="8222" max="8222" width="19.85546875" style="271" customWidth="1"/>
    <col min="8223" max="8223" width="16.7109375" style="271" customWidth="1"/>
    <col min="8224" max="8224" width="33" style="271" customWidth="1"/>
    <col min="8225" max="8225" width="11.85546875" style="271" bestFit="1" customWidth="1"/>
    <col min="8226" max="8226" width="14.140625" style="271" customWidth="1"/>
    <col min="8227" max="8227" width="29.5703125" style="271" customWidth="1"/>
    <col min="8228" max="8228" width="60.5703125" style="271" customWidth="1"/>
    <col min="8229" max="8229" width="47" style="271" customWidth="1"/>
    <col min="8230" max="8230" width="31.5703125" style="271" customWidth="1"/>
    <col min="8231" max="8231" width="9" style="271" customWidth="1"/>
    <col min="8232" max="8232" width="5.5703125" style="271" bestFit="1" customWidth="1"/>
    <col min="8233" max="8233" width="6.28515625" style="271" bestFit="1" customWidth="1"/>
    <col min="8234" max="8234" width="4.85546875" style="271" bestFit="1" customWidth="1"/>
    <col min="8235" max="8235" width="5.28515625" style="271" bestFit="1" customWidth="1"/>
    <col min="8236" max="8236" width="5.85546875" style="271" bestFit="1" customWidth="1"/>
    <col min="8237" max="8241" width="9" style="271" customWidth="1"/>
    <col min="8242" max="8242" width="20.42578125" style="271" customWidth="1"/>
    <col min="8243" max="8243" width="23.85546875" style="271" customWidth="1"/>
    <col min="8244" max="8459" width="14.42578125" style="271"/>
    <col min="8460" max="8461" width="9" style="271" customWidth="1"/>
    <col min="8462" max="8462" width="11.85546875" style="271" customWidth="1"/>
    <col min="8463" max="8463" width="11.42578125" style="271" customWidth="1"/>
    <col min="8464" max="8464" width="9" style="271" customWidth="1"/>
    <col min="8465" max="8465" width="13" style="271" customWidth="1"/>
    <col min="8466" max="8466" width="9" style="271" customWidth="1"/>
    <col min="8467" max="8467" width="13.7109375" style="271" customWidth="1"/>
    <col min="8468" max="8468" width="9" style="271" customWidth="1"/>
    <col min="8469" max="8469" width="25.5703125" style="271" customWidth="1"/>
    <col min="8470" max="8470" width="9" style="271" customWidth="1"/>
    <col min="8471" max="8471" width="15.42578125" style="271" customWidth="1"/>
    <col min="8472" max="8477" width="9" style="271" customWidth="1"/>
    <col min="8478" max="8478" width="19.85546875" style="271" customWidth="1"/>
    <col min="8479" max="8479" width="16.7109375" style="271" customWidth="1"/>
    <col min="8480" max="8480" width="33" style="271" customWidth="1"/>
    <col min="8481" max="8481" width="11.85546875" style="271" bestFit="1" customWidth="1"/>
    <col min="8482" max="8482" width="14.140625" style="271" customWidth="1"/>
    <col min="8483" max="8483" width="29.5703125" style="271" customWidth="1"/>
    <col min="8484" max="8484" width="60.5703125" style="271" customWidth="1"/>
    <col min="8485" max="8485" width="47" style="271" customWidth="1"/>
    <col min="8486" max="8486" width="31.5703125" style="271" customWidth="1"/>
    <col min="8487" max="8487" width="9" style="271" customWidth="1"/>
    <col min="8488" max="8488" width="5.5703125" style="271" bestFit="1" customWidth="1"/>
    <col min="8489" max="8489" width="6.28515625" style="271" bestFit="1" customWidth="1"/>
    <col min="8490" max="8490" width="4.85546875" style="271" bestFit="1" customWidth="1"/>
    <col min="8491" max="8491" width="5.28515625" style="271" bestFit="1" customWidth="1"/>
    <col min="8492" max="8492" width="5.85546875" style="271" bestFit="1" customWidth="1"/>
    <col min="8493" max="8497" width="9" style="271" customWidth="1"/>
    <col min="8498" max="8498" width="20.42578125" style="271" customWidth="1"/>
    <col min="8499" max="8499" width="23.85546875" style="271" customWidth="1"/>
    <col min="8500" max="8715" width="14.42578125" style="271"/>
    <col min="8716" max="8717" width="9" style="271" customWidth="1"/>
    <col min="8718" max="8718" width="11.85546875" style="271" customWidth="1"/>
    <col min="8719" max="8719" width="11.42578125" style="271" customWidth="1"/>
    <col min="8720" max="8720" width="9" style="271" customWidth="1"/>
    <col min="8721" max="8721" width="13" style="271" customWidth="1"/>
    <col min="8722" max="8722" width="9" style="271" customWidth="1"/>
    <col min="8723" max="8723" width="13.7109375" style="271" customWidth="1"/>
    <col min="8724" max="8724" width="9" style="271" customWidth="1"/>
    <col min="8725" max="8725" width="25.5703125" style="271" customWidth="1"/>
    <col min="8726" max="8726" width="9" style="271" customWidth="1"/>
    <col min="8727" max="8727" width="15.42578125" style="271" customWidth="1"/>
    <col min="8728" max="8733" width="9" style="271" customWidth="1"/>
    <col min="8734" max="8734" width="19.85546875" style="271" customWidth="1"/>
    <col min="8735" max="8735" width="16.7109375" style="271" customWidth="1"/>
    <col min="8736" max="8736" width="33" style="271" customWidth="1"/>
    <col min="8737" max="8737" width="11.85546875" style="271" bestFit="1" customWidth="1"/>
    <col min="8738" max="8738" width="14.140625" style="271" customWidth="1"/>
    <col min="8739" max="8739" width="29.5703125" style="271" customWidth="1"/>
    <col min="8740" max="8740" width="60.5703125" style="271" customWidth="1"/>
    <col min="8741" max="8741" width="47" style="271" customWidth="1"/>
    <col min="8742" max="8742" width="31.5703125" style="271" customWidth="1"/>
    <col min="8743" max="8743" width="9" style="271" customWidth="1"/>
    <col min="8744" max="8744" width="5.5703125" style="271" bestFit="1" customWidth="1"/>
    <col min="8745" max="8745" width="6.28515625" style="271" bestFit="1" customWidth="1"/>
    <col min="8746" max="8746" width="4.85546875" style="271" bestFit="1" customWidth="1"/>
    <col min="8747" max="8747" width="5.28515625" style="271" bestFit="1" customWidth="1"/>
    <col min="8748" max="8748" width="5.85546875" style="271" bestFit="1" customWidth="1"/>
    <col min="8749" max="8753" width="9" style="271" customWidth="1"/>
    <col min="8754" max="8754" width="20.42578125" style="271" customWidth="1"/>
    <col min="8755" max="8755" width="23.85546875" style="271" customWidth="1"/>
    <col min="8756" max="8971" width="14.42578125" style="271"/>
    <col min="8972" max="8973" width="9" style="271" customWidth="1"/>
    <col min="8974" max="8974" width="11.85546875" style="271" customWidth="1"/>
    <col min="8975" max="8975" width="11.42578125" style="271" customWidth="1"/>
    <col min="8976" max="8976" width="9" style="271" customWidth="1"/>
    <col min="8977" max="8977" width="13" style="271" customWidth="1"/>
    <col min="8978" max="8978" width="9" style="271" customWidth="1"/>
    <col min="8979" max="8979" width="13.7109375" style="271" customWidth="1"/>
    <col min="8980" max="8980" width="9" style="271" customWidth="1"/>
    <col min="8981" max="8981" width="25.5703125" style="271" customWidth="1"/>
    <col min="8982" max="8982" width="9" style="271" customWidth="1"/>
    <col min="8983" max="8983" width="15.42578125" style="271" customWidth="1"/>
    <col min="8984" max="8989" width="9" style="271" customWidth="1"/>
    <col min="8990" max="8990" width="19.85546875" style="271" customWidth="1"/>
    <col min="8991" max="8991" width="16.7109375" style="271" customWidth="1"/>
    <col min="8992" max="8992" width="33" style="271" customWidth="1"/>
    <col min="8993" max="8993" width="11.85546875" style="271" bestFit="1" customWidth="1"/>
    <col min="8994" max="8994" width="14.140625" style="271" customWidth="1"/>
    <col min="8995" max="8995" width="29.5703125" style="271" customWidth="1"/>
    <col min="8996" max="8996" width="60.5703125" style="271" customWidth="1"/>
    <col min="8997" max="8997" width="47" style="271" customWidth="1"/>
    <col min="8998" max="8998" width="31.5703125" style="271" customWidth="1"/>
    <col min="8999" max="8999" width="9" style="271" customWidth="1"/>
    <col min="9000" max="9000" width="5.5703125" style="271" bestFit="1" customWidth="1"/>
    <col min="9001" max="9001" width="6.28515625" style="271" bestFit="1" customWidth="1"/>
    <col min="9002" max="9002" width="4.85546875" style="271" bestFit="1" customWidth="1"/>
    <col min="9003" max="9003" width="5.28515625" style="271" bestFit="1" customWidth="1"/>
    <col min="9004" max="9004" width="5.85546875" style="271" bestFit="1" customWidth="1"/>
    <col min="9005" max="9009" width="9" style="271" customWidth="1"/>
    <col min="9010" max="9010" width="20.42578125" style="271" customWidth="1"/>
    <col min="9011" max="9011" width="23.85546875" style="271" customWidth="1"/>
    <col min="9012" max="9227" width="14.42578125" style="271"/>
    <col min="9228" max="9229" width="9" style="271" customWidth="1"/>
    <col min="9230" max="9230" width="11.85546875" style="271" customWidth="1"/>
    <col min="9231" max="9231" width="11.42578125" style="271" customWidth="1"/>
    <col min="9232" max="9232" width="9" style="271" customWidth="1"/>
    <col min="9233" max="9233" width="13" style="271" customWidth="1"/>
    <col min="9234" max="9234" width="9" style="271" customWidth="1"/>
    <col min="9235" max="9235" width="13.7109375" style="271" customWidth="1"/>
    <col min="9236" max="9236" width="9" style="271" customWidth="1"/>
    <col min="9237" max="9237" width="25.5703125" style="271" customWidth="1"/>
    <col min="9238" max="9238" width="9" style="271" customWidth="1"/>
    <col min="9239" max="9239" width="15.42578125" style="271" customWidth="1"/>
    <col min="9240" max="9245" width="9" style="271" customWidth="1"/>
    <col min="9246" max="9246" width="19.85546875" style="271" customWidth="1"/>
    <col min="9247" max="9247" width="16.7109375" style="271" customWidth="1"/>
    <col min="9248" max="9248" width="33" style="271" customWidth="1"/>
    <col min="9249" max="9249" width="11.85546875" style="271" bestFit="1" customWidth="1"/>
    <col min="9250" max="9250" width="14.140625" style="271" customWidth="1"/>
    <col min="9251" max="9251" width="29.5703125" style="271" customWidth="1"/>
    <col min="9252" max="9252" width="60.5703125" style="271" customWidth="1"/>
    <col min="9253" max="9253" width="47" style="271" customWidth="1"/>
    <col min="9254" max="9254" width="31.5703125" style="271" customWidth="1"/>
    <col min="9255" max="9255" width="9" style="271" customWidth="1"/>
    <col min="9256" max="9256" width="5.5703125" style="271" bestFit="1" customWidth="1"/>
    <col min="9257" max="9257" width="6.28515625" style="271" bestFit="1" customWidth="1"/>
    <col min="9258" max="9258" width="4.85546875" style="271" bestFit="1" customWidth="1"/>
    <col min="9259" max="9259" width="5.28515625" style="271" bestFit="1" customWidth="1"/>
    <col min="9260" max="9260" width="5.85546875" style="271" bestFit="1" customWidth="1"/>
    <col min="9261" max="9265" width="9" style="271" customWidth="1"/>
    <col min="9266" max="9266" width="20.42578125" style="271" customWidth="1"/>
    <col min="9267" max="9267" width="23.85546875" style="271" customWidth="1"/>
    <col min="9268" max="9483" width="14.42578125" style="271"/>
    <col min="9484" max="9485" width="9" style="271" customWidth="1"/>
    <col min="9486" max="9486" width="11.85546875" style="271" customWidth="1"/>
    <col min="9487" max="9487" width="11.42578125" style="271" customWidth="1"/>
    <col min="9488" max="9488" width="9" style="271" customWidth="1"/>
    <col min="9489" max="9489" width="13" style="271" customWidth="1"/>
    <col min="9490" max="9490" width="9" style="271" customWidth="1"/>
    <col min="9491" max="9491" width="13.7109375" style="271" customWidth="1"/>
    <col min="9492" max="9492" width="9" style="271" customWidth="1"/>
    <col min="9493" max="9493" width="25.5703125" style="271" customWidth="1"/>
    <col min="9494" max="9494" width="9" style="271" customWidth="1"/>
    <col min="9495" max="9495" width="15.42578125" style="271" customWidth="1"/>
    <col min="9496" max="9501" width="9" style="271" customWidth="1"/>
    <col min="9502" max="9502" width="19.85546875" style="271" customWidth="1"/>
    <col min="9503" max="9503" width="16.7109375" style="271" customWidth="1"/>
    <col min="9504" max="9504" width="33" style="271" customWidth="1"/>
    <col min="9505" max="9505" width="11.85546875" style="271" bestFit="1" customWidth="1"/>
    <col min="9506" max="9506" width="14.140625" style="271" customWidth="1"/>
    <col min="9507" max="9507" width="29.5703125" style="271" customWidth="1"/>
    <col min="9508" max="9508" width="60.5703125" style="271" customWidth="1"/>
    <col min="9509" max="9509" width="47" style="271" customWidth="1"/>
    <col min="9510" max="9510" width="31.5703125" style="271" customWidth="1"/>
    <col min="9511" max="9511" width="9" style="271" customWidth="1"/>
    <col min="9512" max="9512" width="5.5703125" style="271" bestFit="1" customWidth="1"/>
    <col min="9513" max="9513" width="6.28515625" style="271" bestFit="1" customWidth="1"/>
    <col min="9514" max="9514" width="4.85546875" style="271" bestFit="1" customWidth="1"/>
    <col min="9515" max="9515" width="5.28515625" style="271" bestFit="1" customWidth="1"/>
    <col min="9516" max="9516" width="5.85546875" style="271" bestFit="1" customWidth="1"/>
    <col min="9517" max="9521" width="9" style="271" customWidth="1"/>
    <col min="9522" max="9522" width="20.42578125" style="271" customWidth="1"/>
    <col min="9523" max="9523" width="23.85546875" style="271" customWidth="1"/>
    <col min="9524" max="9739" width="14.42578125" style="271"/>
    <col min="9740" max="9741" width="9" style="271" customWidth="1"/>
    <col min="9742" max="9742" width="11.85546875" style="271" customWidth="1"/>
    <col min="9743" max="9743" width="11.42578125" style="271" customWidth="1"/>
    <col min="9744" max="9744" width="9" style="271" customWidth="1"/>
    <col min="9745" max="9745" width="13" style="271" customWidth="1"/>
    <col min="9746" max="9746" width="9" style="271" customWidth="1"/>
    <col min="9747" max="9747" width="13.7109375" style="271" customWidth="1"/>
    <col min="9748" max="9748" width="9" style="271" customWidth="1"/>
    <col min="9749" max="9749" width="25.5703125" style="271" customWidth="1"/>
    <col min="9750" max="9750" width="9" style="271" customWidth="1"/>
    <col min="9751" max="9751" width="15.42578125" style="271" customWidth="1"/>
    <col min="9752" max="9757" width="9" style="271" customWidth="1"/>
    <col min="9758" max="9758" width="19.85546875" style="271" customWidth="1"/>
    <col min="9759" max="9759" width="16.7109375" style="271" customWidth="1"/>
    <col min="9760" max="9760" width="33" style="271" customWidth="1"/>
    <col min="9761" max="9761" width="11.85546875" style="271" bestFit="1" customWidth="1"/>
    <col min="9762" max="9762" width="14.140625" style="271" customWidth="1"/>
    <col min="9763" max="9763" width="29.5703125" style="271" customWidth="1"/>
    <col min="9764" max="9764" width="60.5703125" style="271" customWidth="1"/>
    <col min="9765" max="9765" width="47" style="271" customWidth="1"/>
    <col min="9766" max="9766" width="31.5703125" style="271" customWidth="1"/>
    <col min="9767" max="9767" width="9" style="271" customWidth="1"/>
    <col min="9768" max="9768" width="5.5703125" style="271" bestFit="1" customWidth="1"/>
    <col min="9769" max="9769" width="6.28515625" style="271" bestFit="1" customWidth="1"/>
    <col min="9770" max="9770" width="4.85546875" style="271" bestFit="1" customWidth="1"/>
    <col min="9771" max="9771" width="5.28515625" style="271" bestFit="1" customWidth="1"/>
    <col min="9772" max="9772" width="5.85546875" style="271" bestFit="1" customWidth="1"/>
    <col min="9773" max="9777" width="9" style="271" customWidth="1"/>
    <col min="9778" max="9778" width="20.42578125" style="271" customWidth="1"/>
    <col min="9779" max="9779" width="23.85546875" style="271" customWidth="1"/>
    <col min="9780" max="9995" width="14.42578125" style="271"/>
    <col min="9996" max="9997" width="9" style="271" customWidth="1"/>
    <col min="9998" max="9998" width="11.85546875" style="271" customWidth="1"/>
    <col min="9999" max="9999" width="11.42578125" style="271" customWidth="1"/>
    <col min="10000" max="10000" width="9" style="271" customWidth="1"/>
    <col min="10001" max="10001" width="13" style="271" customWidth="1"/>
    <col min="10002" max="10002" width="9" style="271" customWidth="1"/>
    <col min="10003" max="10003" width="13.7109375" style="271" customWidth="1"/>
    <col min="10004" max="10004" width="9" style="271" customWidth="1"/>
    <col min="10005" max="10005" width="25.5703125" style="271" customWidth="1"/>
    <col min="10006" max="10006" width="9" style="271" customWidth="1"/>
    <col min="10007" max="10007" width="15.42578125" style="271" customWidth="1"/>
    <col min="10008" max="10013" width="9" style="271" customWidth="1"/>
    <col min="10014" max="10014" width="19.85546875" style="271" customWidth="1"/>
    <col min="10015" max="10015" width="16.7109375" style="271" customWidth="1"/>
    <col min="10016" max="10016" width="33" style="271" customWidth="1"/>
    <col min="10017" max="10017" width="11.85546875" style="271" bestFit="1" customWidth="1"/>
    <col min="10018" max="10018" width="14.140625" style="271" customWidth="1"/>
    <col min="10019" max="10019" width="29.5703125" style="271" customWidth="1"/>
    <col min="10020" max="10020" width="60.5703125" style="271" customWidth="1"/>
    <col min="10021" max="10021" width="47" style="271" customWidth="1"/>
    <col min="10022" max="10022" width="31.5703125" style="271" customWidth="1"/>
    <col min="10023" max="10023" width="9" style="271" customWidth="1"/>
    <col min="10024" max="10024" width="5.5703125" style="271" bestFit="1" customWidth="1"/>
    <col min="10025" max="10025" width="6.28515625" style="271" bestFit="1" customWidth="1"/>
    <col min="10026" max="10026" width="4.85546875" style="271" bestFit="1" customWidth="1"/>
    <col min="10027" max="10027" width="5.28515625" style="271" bestFit="1" customWidth="1"/>
    <col min="10028" max="10028" width="5.85546875" style="271" bestFit="1" customWidth="1"/>
    <col min="10029" max="10033" width="9" style="271" customWidth="1"/>
    <col min="10034" max="10034" width="20.42578125" style="271" customWidth="1"/>
    <col min="10035" max="10035" width="23.85546875" style="271" customWidth="1"/>
    <col min="10036" max="10251" width="14.42578125" style="271"/>
    <col min="10252" max="10253" width="9" style="271" customWidth="1"/>
    <col min="10254" max="10254" width="11.85546875" style="271" customWidth="1"/>
    <col min="10255" max="10255" width="11.42578125" style="271" customWidth="1"/>
    <col min="10256" max="10256" width="9" style="271" customWidth="1"/>
    <col min="10257" max="10257" width="13" style="271" customWidth="1"/>
    <col min="10258" max="10258" width="9" style="271" customWidth="1"/>
    <col min="10259" max="10259" width="13.7109375" style="271" customWidth="1"/>
    <col min="10260" max="10260" width="9" style="271" customWidth="1"/>
    <col min="10261" max="10261" width="25.5703125" style="271" customWidth="1"/>
    <col min="10262" max="10262" width="9" style="271" customWidth="1"/>
    <col min="10263" max="10263" width="15.42578125" style="271" customWidth="1"/>
    <col min="10264" max="10269" width="9" style="271" customWidth="1"/>
    <col min="10270" max="10270" width="19.85546875" style="271" customWidth="1"/>
    <col min="10271" max="10271" width="16.7109375" style="271" customWidth="1"/>
    <col min="10272" max="10272" width="33" style="271" customWidth="1"/>
    <col min="10273" max="10273" width="11.85546875" style="271" bestFit="1" customWidth="1"/>
    <col min="10274" max="10274" width="14.140625" style="271" customWidth="1"/>
    <col min="10275" max="10275" width="29.5703125" style="271" customWidth="1"/>
    <col min="10276" max="10276" width="60.5703125" style="271" customWidth="1"/>
    <col min="10277" max="10277" width="47" style="271" customWidth="1"/>
    <col min="10278" max="10278" width="31.5703125" style="271" customWidth="1"/>
    <col min="10279" max="10279" width="9" style="271" customWidth="1"/>
    <col min="10280" max="10280" width="5.5703125" style="271" bestFit="1" customWidth="1"/>
    <col min="10281" max="10281" width="6.28515625" style="271" bestFit="1" customWidth="1"/>
    <col min="10282" max="10282" width="4.85546875" style="271" bestFit="1" customWidth="1"/>
    <col min="10283" max="10283" width="5.28515625" style="271" bestFit="1" customWidth="1"/>
    <col min="10284" max="10284" width="5.85546875" style="271" bestFit="1" customWidth="1"/>
    <col min="10285" max="10289" width="9" style="271" customWidth="1"/>
    <col min="10290" max="10290" width="20.42578125" style="271" customWidth="1"/>
    <col min="10291" max="10291" width="23.85546875" style="271" customWidth="1"/>
    <col min="10292" max="10507" width="14.42578125" style="271"/>
    <col min="10508" max="10509" width="9" style="271" customWidth="1"/>
    <col min="10510" max="10510" width="11.85546875" style="271" customWidth="1"/>
    <col min="10511" max="10511" width="11.42578125" style="271" customWidth="1"/>
    <col min="10512" max="10512" width="9" style="271" customWidth="1"/>
    <col min="10513" max="10513" width="13" style="271" customWidth="1"/>
    <col min="10514" max="10514" width="9" style="271" customWidth="1"/>
    <col min="10515" max="10515" width="13.7109375" style="271" customWidth="1"/>
    <col min="10516" max="10516" width="9" style="271" customWidth="1"/>
    <col min="10517" max="10517" width="25.5703125" style="271" customWidth="1"/>
    <col min="10518" max="10518" width="9" style="271" customWidth="1"/>
    <col min="10519" max="10519" width="15.42578125" style="271" customWidth="1"/>
    <col min="10520" max="10525" width="9" style="271" customWidth="1"/>
    <col min="10526" max="10526" width="19.85546875" style="271" customWidth="1"/>
    <col min="10527" max="10527" width="16.7109375" style="271" customWidth="1"/>
    <col min="10528" max="10528" width="33" style="271" customWidth="1"/>
    <col min="10529" max="10529" width="11.85546875" style="271" bestFit="1" customWidth="1"/>
    <col min="10530" max="10530" width="14.140625" style="271" customWidth="1"/>
    <col min="10531" max="10531" width="29.5703125" style="271" customWidth="1"/>
    <col min="10532" max="10532" width="60.5703125" style="271" customWidth="1"/>
    <col min="10533" max="10533" width="47" style="271" customWidth="1"/>
    <col min="10534" max="10534" width="31.5703125" style="271" customWidth="1"/>
    <col min="10535" max="10535" width="9" style="271" customWidth="1"/>
    <col min="10536" max="10536" width="5.5703125" style="271" bestFit="1" customWidth="1"/>
    <col min="10537" max="10537" width="6.28515625" style="271" bestFit="1" customWidth="1"/>
    <col min="10538" max="10538" width="4.85546875" style="271" bestFit="1" customWidth="1"/>
    <col min="10539" max="10539" width="5.28515625" style="271" bestFit="1" customWidth="1"/>
    <col min="10540" max="10540" width="5.85546875" style="271" bestFit="1" customWidth="1"/>
    <col min="10541" max="10545" width="9" style="271" customWidth="1"/>
    <col min="10546" max="10546" width="20.42578125" style="271" customWidth="1"/>
    <col min="10547" max="10547" width="23.85546875" style="271" customWidth="1"/>
    <col min="10548" max="10763" width="14.42578125" style="271"/>
    <col min="10764" max="10765" width="9" style="271" customWidth="1"/>
    <col min="10766" max="10766" width="11.85546875" style="271" customWidth="1"/>
    <col min="10767" max="10767" width="11.42578125" style="271" customWidth="1"/>
    <col min="10768" max="10768" width="9" style="271" customWidth="1"/>
    <col min="10769" max="10769" width="13" style="271" customWidth="1"/>
    <col min="10770" max="10770" width="9" style="271" customWidth="1"/>
    <col min="10771" max="10771" width="13.7109375" style="271" customWidth="1"/>
    <col min="10772" max="10772" width="9" style="271" customWidth="1"/>
    <col min="10773" max="10773" width="25.5703125" style="271" customWidth="1"/>
    <col min="10774" max="10774" width="9" style="271" customWidth="1"/>
    <col min="10775" max="10775" width="15.42578125" style="271" customWidth="1"/>
    <col min="10776" max="10781" width="9" style="271" customWidth="1"/>
    <col min="10782" max="10782" width="19.85546875" style="271" customWidth="1"/>
    <col min="10783" max="10783" width="16.7109375" style="271" customWidth="1"/>
    <col min="10784" max="10784" width="33" style="271" customWidth="1"/>
    <col min="10785" max="10785" width="11.85546875" style="271" bestFit="1" customWidth="1"/>
    <col min="10786" max="10786" width="14.140625" style="271" customWidth="1"/>
    <col min="10787" max="10787" width="29.5703125" style="271" customWidth="1"/>
    <col min="10788" max="10788" width="60.5703125" style="271" customWidth="1"/>
    <col min="10789" max="10789" width="47" style="271" customWidth="1"/>
    <col min="10790" max="10790" width="31.5703125" style="271" customWidth="1"/>
    <col min="10791" max="10791" width="9" style="271" customWidth="1"/>
    <col min="10792" max="10792" width="5.5703125" style="271" bestFit="1" customWidth="1"/>
    <col min="10793" max="10793" width="6.28515625" style="271" bestFit="1" customWidth="1"/>
    <col min="10794" max="10794" width="4.85546875" style="271" bestFit="1" customWidth="1"/>
    <col min="10795" max="10795" width="5.28515625" style="271" bestFit="1" customWidth="1"/>
    <col min="10796" max="10796" width="5.85546875" style="271" bestFit="1" customWidth="1"/>
    <col min="10797" max="10801" width="9" style="271" customWidth="1"/>
    <col min="10802" max="10802" width="20.42578125" style="271" customWidth="1"/>
    <col min="10803" max="10803" width="23.85546875" style="271" customWidth="1"/>
    <col min="10804" max="11019" width="14.42578125" style="271"/>
    <col min="11020" max="11021" width="9" style="271" customWidth="1"/>
    <col min="11022" max="11022" width="11.85546875" style="271" customWidth="1"/>
    <col min="11023" max="11023" width="11.42578125" style="271" customWidth="1"/>
    <col min="11024" max="11024" width="9" style="271" customWidth="1"/>
    <col min="11025" max="11025" width="13" style="271" customWidth="1"/>
    <col min="11026" max="11026" width="9" style="271" customWidth="1"/>
    <col min="11027" max="11027" width="13.7109375" style="271" customWidth="1"/>
    <col min="11028" max="11028" width="9" style="271" customWidth="1"/>
    <col min="11029" max="11029" width="25.5703125" style="271" customWidth="1"/>
    <col min="11030" max="11030" width="9" style="271" customWidth="1"/>
    <col min="11031" max="11031" width="15.42578125" style="271" customWidth="1"/>
    <col min="11032" max="11037" width="9" style="271" customWidth="1"/>
    <col min="11038" max="11038" width="19.85546875" style="271" customWidth="1"/>
    <col min="11039" max="11039" width="16.7109375" style="271" customWidth="1"/>
    <col min="11040" max="11040" width="33" style="271" customWidth="1"/>
    <col min="11041" max="11041" width="11.85546875" style="271" bestFit="1" customWidth="1"/>
    <col min="11042" max="11042" width="14.140625" style="271" customWidth="1"/>
    <col min="11043" max="11043" width="29.5703125" style="271" customWidth="1"/>
    <col min="11044" max="11044" width="60.5703125" style="271" customWidth="1"/>
    <col min="11045" max="11045" width="47" style="271" customWidth="1"/>
    <col min="11046" max="11046" width="31.5703125" style="271" customWidth="1"/>
    <col min="11047" max="11047" width="9" style="271" customWidth="1"/>
    <col min="11048" max="11048" width="5.5703125" style="271" bestFit="1" customWidth="1"/>
    <col min="11049" max="11049" width="6.28515625" style="271" bestFit="1" customWidth="1"/>
    <col min="11050" max="11050" width="4.85546875" style="271" bestFit="1" customWidth="1"/>
    <col min="11051" max="11051" width="5.28515625" style="271" bestFit="1" customWidth="1"/>
    <col min="11052" max="11052" width="5.85546875" style="271" bestFit="1" customWidth="1"/>
    <col min="11053" max="11057" width="9" style="271" customWidth="1"/>
    <col min="11058" max="11058" width="20.42578125" style="271" customWidth="1"/>
    <col min="11059" max="11059" width="23.85546875" style="271" customWidth="1"/>
    <col min="11060" max="11275" width="14.42578125" style="271"/>
    <col min="11276" max="11277" width="9" style="271" customWidth="1"/>
    <col min="11278" max="11278" width="11.85546875" style="271" customWidth="1"/>
    <col min="11279" max="11279" width="11.42578125" style="271" customWidth="1"/>
    <col min="11280" max="11280" width="9" style="271" customWidth="1"/>
    <col min="11281" max="11281" width="13" style="271" customWidth="1"/>
    <col min="11282" max="11282" width="9" style="271" customWidth="1"/>
    <col min="11283" max="11283" width="13.7109375" style="271" customWidth="1"/>
    <col min="11284" max="11284" width="9" style="271" customWidth="1"/>
    <col min="11285" max="11285" width="25.5703125" style="271" customWidth="1"/>
    <col min="11286" max="11286" width="9" style="271" customWidth="1"/>
    <col min="11287" max="11287" width="15.42578125" style="271" customWidth="1"/>
    <col min="11288" max="11293" width="9" style="271" customWidth="1"/>
    <col min="11294" max="11294" width="19.85546875" style="271" customWidth="1"/>
    <col min="11295" max="11295" width="16.7109375" style="271" customWidth="1"/>
    <col min="11296" max="11296" width="33" style="271" customWidth="1"/>
    <col min="11297" max="11297" width="11.85546875" style="271" bestFit="1" customWidth="1"/>
    <col min="11298" max="11298" width="14.140625" style="271" customWidth="1"/>
    <col min="11299" max="11299" width="29.5703125" style="271" customWidth="1"/>
    <col min="11300" max="11300" width="60.5703125" style="271" customWidth="1"/>
    <col min="11301" max="11301" width="47" style="271" customWidth="1"/>
    <col min="11302" max="11302" width="31.5703125" style="271" customWidth="1"/>
    <col min="11303" max="11303" width="9" style="271" customWidth="1"/>
    <col min="11304" max="11304" width="5.5703125" style="271" bestFit="1" customWidth="1"/>
    <col min="11305" max="11305" width="6.28515625" style="271" bestFit="1" customWidth="1"/>
    <col min="11306" max="11306" width="4.85546875" style="271" bestFit="1" customWidth="1"/>
    <col min="11307" max="11307" width="5.28515625" style="271" bestFit="1" customWidth="1"/>
    <col min="11308" max="11308" width="5.85546875" style="271" bestFit="1" customWidth="1"/>
    <col min="11309" max="11313" width="9" style="271" customWidth="1"/>
    <col min="11314" max="11314" width="20.42578125" style="271" customWidth="1"/>
    <col min="11315" max="11315" width="23.85546875" style="271" customWidth="1"/>
    <col min="11316" max="11531" width="14.42578125" style="271"/>
    <col min="11532" max="11533" width="9" style="271" customWidth="1"/>
    <col min="11534" max="11534" width="11.85546875" style="271" customWidth="1"/>
    <col min="11535" max="11535" width="11.42578125" style="271" customWidth="1"/>
    <col min="11536" max="11536" width="9" style="271" customWidth="1"/>
    <col min="11537" max="11537" width="13" style="271" customWidth="1"/>
    <col min="11538" max="11538" width="9" style="271" customWidth="1"/>
    <col min="11539" max="11539" width="13.7109375" style="271" customWidth="1"/>
    <col min="11540" max="11540" width="9" style="271" customWidth="1"/>
    <col min="11541" max="11541" width="25.5703125" style="271" customWidth="1"/>
    <col min="11542" max="11542" width="9" style="271" customWidth="1"/>
    <col min="11543" max="11543" width="15.42578125" style="271" customWidth="1"/>
    <col min="11544" max="11549" width="9" style="271" customWidth="1"/>
    <col min="11550" max="11550" width="19.85546875" style="271" customWidth="1"/>
    <col min="11551" max="11551" width="16.7109375" style="271" customWidth="1"/>
    <col min="11552" max="11552" width="33" style="271" customWidth="1"/>
    <col min="11553" max="11553" width="11.85546875" style="271" bestFit="1" customWidth="1"/>
    <col min="11554" max="11554" width="14.140625" style="271" customWidth="1"/>
    <col min="11555" max="11555" width="29.5703125" style="271" customWidth="1"/>
    <col min="11556" max="11556" width="60.5703125" style="271" customWidth="1"/>
    <col min="11557" max="11557" width="47" style="271" customWidth="1"/>
    <col min="11558" max="11558" width="31.5703125" style="271" customWidth="1"/>
    <col min="11559" max="11559" width="9" style="271" customWidth="1"/>
    <col min="11560" max="11560" width="5.5703125" style="271" bestFit="1" customWidth="1"/>
    <col min="11561" max="11561" width="6.28515625" style="271" bestFit="1" customWidth="1"/>
    <col min="11562" max="11562" width="4.85546875" style="271" bestFit="1" customWidth="1"/>
    <col min="11563" max="11563" width="5.28515625" style="271" bestFit="1" customWidth="1"/>
    <col min="11564" max="11564" width="5.85546875" style="271" bestFit="1" customWidth="1"/>
    <col min="11565" max="11569" width="9" style="271" customWidth="1"/>
    <col min="11570" max="11570" width="20.42578125" style="271" customWidth="1"/>
    <col min="11571" max="11571" width="23.85546875" style="271" customWidth="1"/>
    <col min="11572" max="11787" width="14.42578125" style="271"/>
    <col min="11788" max="11789" width="9" style="271" customWidth="1"/>
    <col min="11790" max="11790" width="11.85546875" style="271" customWidth="1"/>
    <col min="11791" max="11791" width="11.42578125" style="271" customWidth="1"/>
    <col min="11792" max="11792" width="9" style="271" customWidth="1"/>
    <col min="11793" max="11793" width="13" style="271" customWidth="1"/>
    <col min="11794" max="11794" width="9" style="271" customWidth="1"/>
    <col min="11795" max="11795" width="13.7109375" style="271" customWidth="1"/>
    <col min="11796" max="11796" width="9" style="271" customWidth="1"/>
    <col min="11797" max="11797" width="25.5703125" style="271" customWidth="1"/>
    <col min="11798" max="11798" width="9" style="271" customWidth="1"/>
    <col min="11799" max="11799" width="15.42578125" style="271" customWidth="1"/>
    <col min="11800" max="11805" width="9" style="271" customWidth="1"/>
    <col min="11806" max="11806" width="19.85546875" style="271" customWidth="1"/>
    <col min="11807" max="11807" width="16.7109375" style="271" customWidth="1"/>
    <col min="11808" max="11808" width="33" style="271" customWidth="1"/>
    <col min="11809" max="11809" width="11.85546875" style="271" bestFit="1" customWidth="1"/>
    <col min="11810" max="11810" width="14.140625" style="271" customWidth="1"/>
    <col min="11811" max="11811" width="29.5703125" style="271" customWidth="1"/>
    <col min="11812" max="11812" width="60.5703125" style="271" customWidth="1"/>
    <col min="11813" max="11813" width="47" style="271" customWidth="1"/>
    <col min="11814" max="11814" width="31.5703125" style="271" customWidth="1"/>
    <col min="11815" max="11815" width="9" style="271" customWidth="1"/>
    <col min="11816" max="11816" width="5.5703125" style="271" bestFit="1" customWidth="1"/>
    <col min="11817" max="11817" width="6.28515625" style="271" bestFit="1" customWidth="1"/>
    <col min="11818" max="11818" width="4.85546875" style="271" bestFit="1" customWidth="1"/>
    <col min="11819" max="11819" width="5.28515625" style="271" bestFit="1" customWidth="1"/>
    <col min="11820" max="11820" width="5.85546875" style="271" bestFit="1" customWidth="1"/>
    <col min="11821" max="11825" width="9" style="271" customWidth="1"/>
    <col min="11826" max="11826" width="20.42578125" style="271" customWidth="1"/>
    <col min="11827" max="11827" width="23.85546875" style="271" customWidth="1"/>
    <col min="11828" max="12043" width="14.42578125" style="271"/>
    <col min="12044" max="12045" width="9" style="271" customWidth="1"/>
    <col min="12046" max="12046" width="11.85546875" style="271" customWidth="1"/>
    <col min="12047" max="12047" width="11.42578125" style="271" customWidth="1"/>
    <col min="12048" max="12048" width="9" style="271" customWidth="1"/>
    <col min="12049" max="12049" width="13" style="271" customWidth="1"/>
    <col min="12050" max="12050" width="9" style="271" customWidth="1"/>
    <col min="12051" max="12051" width="13.7109375" style="271" customWidth="1"/>
    <col min="12052" max="12052" width="9" style="271" customWidth="1"/>
    <col min="12053" max="12053" width="25.5703125" style="271" customWidth="1"/>
    <col min="12054" max="12054" width="9" style="271" customWidth="1"/>
    <col min="12055" max="12055" width="15.42578125" style="271" customWidth="1"/>
    <col min="12056" max="12061" width="9" style="271" customWidth="1"/>
    <col min="12062" max="12062" width="19.85546875" style="271" customWidth="1"/>
    <col min="12063" max="12063" width="16.7109375" style="271" customWidth="1"/>
    <col min="12064" max="12064" width="33" style="271" customWidth="1"/>
    <col min="12065" max="12065" width="11.85546875" style="271" bestFit="1" customWidth="1"/>
    <col min="12066" max="12066" width="14.140625" style="271" customWidth="1"/>
    <col min="12067" max="12067" width="29.5703125" style="271" customWidth="1"/>
    <col min="12068" max="12068" width="60.5703125" style="271" customWidth="1"/>
    <col min="12069" max="12069" width="47" style="271" customWidth="1"/>
    <col min="12070" max="12070" width="31.5703125" style="271" customWidth="1"/>
    <col min="12071" max="12071" width="9" style="271" customWidth="1"/>
    <col min="12072" max="12072" width="5.5703125" style="271" bestFit="1" customWidth="1"/>
    <col min="12073" max="12073" width="6.28515625" style="271" bestFit="1" customWidth="1"/>
    <col min="12074" max="12074" width="4.85546875" style="271" bestFit="1" customWidth="1"/>
    <col min="12075" max="12075" width="5.28515625" style="271" bestFit="1" customWidth="1"/>
    <col min="12076" max="12076" width="5.85546875" style="271" bestFit="1" customWidth="1"/>
    <col min="12077" max="12081" width="9" style="271" customWidth="1"/>
    <col min="12082" max="12082" width="20.42578125" style="271" customWidth="1"/>
    <col min="12083" max="12083" width="23.85546875" style="271" customWidth="1"/>
    <col min="12084" max="12299" width="14.42578125" style="271"/>
    <col min="12300" max="12301" width="9" style="271" customWidth="1"/>
    <col min="12302" max="12302" width="11.85546875" style="271" customWidth="1"/>
    <col min="12303" max="12303" width="11.42578125" style="271" customWidth="1"/>
    <col min="12304" max="12304" width="9" style="271" customWidth="1"/>
    <col min="12305" max="12305" width="13" style="271" customWidth="1"/>
    <col min="12306" max="12306" width="9" style="271" customWidth="1"/>
    <col min="12307" max="12307" width="13.7109375" style="271" customWidth="1"/>
    <col min="12308" max="12308" width="9" style="271" customWidth="1"/>
    <col min="12309" max="12309" width="25.5703125" style="271" customWidth="1"/>
    <col min="12310" max="12310" width="9" style="271" customWidth="1"/>
    <col min="12311" max="12311" width="15.42578125" style="271" customWidth="1"/>
    <col min="12312" max="12317" width="9" style="271" customWidth="1"/>
    <col min="12318" max="12318" width="19.85546875" style="271" customWidth="1"/>
    <col min="12319" max="12319" width="16.7109375" style="271" customWidth="1"/>
    <col min="12320" max="12320" width="33" style="271" customWidth="1"/>
    <col min="12321" max="12321" width="11.85546875" style="271" bestFit="1" customWidth="1"/>
    <col min="12322" max="12322" width="14.140625" style="271" customWidth="1"/>
    <col min="12323" max="12323" width="29.5703125" style="271" customWidth="1"/>
    <col min="12324" max="12324" width="60.5703125" style="271" customWidth="1"/>
    <col min="12325" max="12325" width="47" style="271" customWidth="1"/>
    <col min="12326" max="12326" width="31.5703125" style="271" customWidth="1"/>
    <col min="12327" max="12327" width="9" style="271" customWidth="1"/>
    <col min="12328" max="12328" width="5.5703125" style="271" bestFit="1" customWidth="1"/>
    <col min="12329" max="12329" width="6.28515625" style="271" bestFit="1" customWidth="1"/>
    <col min="12330" max="12330" width="4.85546875" style="271" bestFit="1" customWidth="1"/>
    <col min="12331" max="12331" width="5.28515625" style="271" bestFit="1" customWidth="1"/>
    <col min="12332" max="12332" width="5.85546875" style="271" bestFit="1" customWidth="1"/>
    <col min="12333" max="12337" width="9" style="271" customWidth="1"/>
    <col min="12338" max="12338" width="20.42578125" style="271" customWidth="1"/>
    <col min="12339" max="12339" width="23.85546875" style="271" customWidth="1"/>
    <col min="12340" max="12555" width="14.42578125" style="271"/>
    <col min="12556" max="12557" width="9" style="271" customWidth="1"/>
    <col min="12558" max="12558" width="11.85546875" style="271" customWidth="1"/>
    <col min="12559" max="12559" width="11.42578125" style="271" customWidth="1"/>
    <col min="12560" max="12560" width="9" style="271" customWidth="1"/>
    <col min="12561" max="12561" width="13" style="271" customWidth="1"/>
    <col min="12562" max="12562" width="9" style="271" customWidth="1"/>
    <col min="12563" max="12563" width="13.7109375" style="271" customWidth="1"/>
    <col min="12564" max="12564" width="9" style="271" customWidth="1"/>
    <col min="12565" max="12565" width="25.5703125" style="271" customWidth="1"/>
    <col min="12566" max="12566" width="9" style="271" customWidth="1"/>
    <col min="12567" max="12567" width="15.42578125" style="271" customWidth="1"/>
    <col min="12568" max="12573" width="9" style="271" customWidth="1"/>
    <col min="12574" max="12574" width="19.85546875" style="271" customWidth="1"/>
    <col min="12575" max="12575" width="16.7109375" style="271" customWidth="1"/>
    <col min="12576" max="12576" width="33" style="271" customWidth="1"/>
    <col min="12577" max="12577" width="11.85546875" style="271" bestFit="1" customWidth="1"/>
    <col min="12578" max="12578" width="14.140625" style="271" customWidth="1"/>
    <col min="12579" max="12579" width="29.5703125" style="271" customWidth="1"/>
    <col min="12580" max="12580" width="60.5703125" style="271" customWidth="1"/>
    <col min="12581" max="12581" width="47" style="271" customWidth="1"/>
    <col min="12582" max="12582" width="31.5703125" style="271" customWidth="1"/>
    <col min="12583" max="12583" width="9" style="271" customWidth="1"/>
    <col min="12584" max="12584" width="5.5703125" style="271" bestFit="1" customWidth="1"/>
    <col min="12585" max="12585" width="6.28515625" style="271" bestFit="1" customWidth="1"/>
    <col min="12586" max="12586" width="4.85546875" style="271" bestFit="1" customWidth="1"/>
    <col min="12587" max="12587" width="5.28515625" style="271" bestFit="1" customWidth="1"/>
    <col min="12588" max="12588" width="5.85546875" style="271" bestFit="1" customWidth="1"/>
    <col min="12589" max="12593" width="9" style="271" customWidth="1"/>
    <col min="12594" max="12594" width="20.42578125" style="271" customWidth="1"/>
    <col min="12595" max="12595" width="23.85546875" style="271" customWidth="1"/>
    <col min="12596" max="12811" width="14.42578125" style="271"/>
    <col min="12812" max="12813" width="9" style="271" customWidth="1"/>
    <col min="12814" max="12814" width="11.85546875" style="271" customWidth="1"/>
    <col min="12815" max="12815" width="11.42578125" style="271" customWidth="1"/>
    <col min="12816" max="12816" width="9" style="271" customWidth="1"/>
    <col min="12817" max="12817" width="13" style="271" customWidth="1"/>
    <col min="12818" max="12818" width="9" style="271" customWidth="1"/>
    <col min="12819" max="12819" width="13.7109375" style="271" customWidth="1"/>
    <col min="12820" max="12820" width="9" style="271" customWidth="1"/>
    <col min="12821" max="12821" width="25.5703125" style="271" customWidth="1"/>
    <col min="12822" max="12822" width="9" style="271" customWidth="1"/>
    <col min="12823" max="12823" width="15.42578125" style="271" customWidth="1"/>
    <col min="12824" max="12829" width="9" style="271" customWidth="1"/>
    <col min="12830" max="12830" width="19.85546875" style="271" customWidth="1"/>
    <col min="12831" max="12831" width="16.7109375" style="271" customWidth="1"/>
    <col min="12832" max="12832" width="33" style="271" customWidth="1"/>
    <col min="12833" max="12833" width="11.85546875" style="271" bestFit="1" customWidth="1"/>
    <col min="12834" max="12834" width="14.140625" style="271" customWidth="1"/>
    <col min="12835" max="12835" width="29.5703125" style="271" customWidth="1"/>
    <col min="12836" max="12836" width="60.5703125" style="271" customWidth="1"/>
    <col min="12837" max="12837" width="47" style="271" customWidth="1"/>
    <col min="12838" max="12838" width="31.5703125" style="271" customWidth="1"/>
    <col min="12839" max="12839" width="9" style="271" customWidth="1"/>
    <col min="12840" max="12840" width="5.5703125" style="271" bestFit="1" customWidth="1"/>
    <col min="12841" max="12841" width="6.28515625" style="271" bestFit="1" customWidth="1"/>
    <col min="12842" max="12842" width="4.85546875" style="271" bestFit="1" customWidth="1"/>
    <col min="12843" max="12843" width="5.28515625" style="271" bestFit="1" customWidth="1"/>
    <col min="12844" max="12844" width="5.85546875" style="271" bestFit="1" customWidth="1"/>
    <col min="12845" max="12849" width="9" style="271" customWidth="1"/>
    <col min="12850" max="12850" width="20.42578125" style="271" customWidth="1"/>
    <col min="12851" max="12851" width="23.85546875" style="271" customWidth="1"/>
    <col min="12852" max="13067" width="14.42578125" style="271"/>
    <col min="13068" max="13069" width="9" style="271" customWidth="1"/>
    <col min="13070" max="13070" width="11.85546875" style="271" customWidth="1"/>
    <col min="13071" max="13071" width="11.42578125" style="271" customWidth="1"/>
    <col min="13072" max="13072" width="9" style="271" customWidth="1"/>
    <col min="13073" max="13073" width="13" style="271" customWidth="1"/>
    <col min="13074" max="13074" width="9" style="271" customWidth="1"/>
    <col min="13075" max="13075" width="13.7109375" style="271" customWidth="1"/>
    <col min="13076" max="13076" width="9" style="271" customWidth="1"/>
    <col min="13077" max="13077" width="25.5703125" style="271" customWidth="1"/>
    <col min="13078" max="13078" width="9" style="271" customWidth="1"/>
    <col min="13079" max="13079" width="15.42578125" style="271" customWidth="1"/>
    <col min="13080" max="13085" width="9" style="271" customWidth="1"/>
    <col min="13086" max="13086" width="19.85546875" style="271" customWidth="1"/>
    <col min="13087" max="13087" width="16.7109375" style="271" customWidth="1"/>
    <col min="13088" max="13088" width="33" style="271" customWidth="1"/>
    <col min="13089" max="13089" width="11.85546875" style="271" bestFit="1" customWidth="1"/>
    <col min="13090" max="13090" width="14.140625" style="271" customWidth="1"/>
    <col min="13091" max="13091" width="29.5703125" style="271" customWidth="1"/>
    <col min="13092" max="13092" width="60.5703125" style="271" customWidth="1"/>
    <col min="13093" max="13093" width="47" style="271" customWidth="1"/>
    <col min="13094" max="13094" width="31.5703125" style="271" customWidth="1"/>
    <col min="13095" max="13095" width="9" style="271" customWidth="1"/>
    <col min="13096" max="13096" width="5.5703125" style="271" bestFit="1" customWidth="1"/>
    <col min="13097" max="13097" width="6.28515625" style="271" bestFit="1" customWidth="1"/>
    <col min="13098" max="13098" width="4.85546875" style="271" bestFit="1" customWidth="1"/>
    <col min="13099" max="13099" width="5.28515625" style="271" bestFit="1" customWidth="1"/>
    <col min="13100" max="13100" width="5.85546875" style="271" bestFit="1" customWidth="1"/>
    <col min="13101" max="13105" width="9" style="271" customWidth="1"/>
    <col min="13106" max="13106" width="20.42578125" style="271" customWidth="1"/>
    <col min="13107" max="13107" width="23.85546875" style="271" customWidth="1"/>
    <col min="13108" max="13323" width="14.42578125" style="271"/>
    <col min="13324" max="13325" width="9" style="271" customWidth="1"/>
    <col min="13326" max="13326" width="11.85546875" style="271" customWidth="1"/>
    <col min="13327" max="13327" width="11.42578125" style="271" customWidth="1"/>
    <col min="13328" max="13328" width="9" style="271" customWidth="1"/>
    <col min="13329" max="13329" width="13" style="271" customWidth="1"/>
    <col min="13330" max="13330" width="9" style="271" customWidth="1"/>
    <col min="13331" max="13331" width="13.7109375" style="271" customWidth="1"/>
    <col min="13332" max="13332" width="9" style="271" customWidth="1"/>
    <col min="13333" max="13333" width="25.5703125" style="271" customWidth="1"/>
    <col min="13334" max="13334" width="9" style="271" customWidth="1"/>
    <col min="13335" max="13335" width="15.42578125" style="271" customWidth="1"/>
    <col min="13336" max="13341" width="9" style="271" customWidth="1"/>
    <col min="13342" max="13342" width="19.85546875" style="271" customWidth="1"/>
    <col min="13343" max="13343" width="16.7109375" style="271" customWidth="1"/>
    <col min="13344" max="13344" width="33" style="271" customWidth="1"/>
    <col min="13345" max="13345" width="11.85546875" style="271" bestFit="1" customWidth="1"/>
    <col min="13346" max="13346" width="14.140625" style="271" customWidth="1"/>
    <col min="13347" max="13347" width="29.5703125" style="271" customWidth="1"/>
    <col min="13348" max="13348" width="60.5703125" style="271" customWidth="1"/>
    <col min="13349" max="13349" width="47" style="271" customWidth="1"/>
    <col min="13350" max="13350" width="31.5703125" style="271" customWidth="1"/>
    <col min="13351" max="13351" width="9" style="271" customWidth="1"/>
    <col min="13352" max="13352" width="5.5703125" style="271" bestFit="1" customWidth="1"/>
    <col min="13353" max="13353" width="6.28515625" style="271" bestFit="1" customWidth="1"/>
    <col min="13354" max="13354" width="4.85546875" style="271" bestFit="1" customWidth="1"/>
    <col min="13355" max="13355" width="5.28515625" style="271" bestFit="1" customWidth="1"/>
    <col min="13356" max="13356" width="5.85546875" style="271" bestFit="1" customWidth="1"/>
    <col min="13357" max="13361" width="9" style="271" customWidth="1"/>
    <col min="13362" max="13362" width="20.42578125" style="271" customWidth="1"/>
    <col min="13363" max="13363" width="23.85546875" style="271" customWidth="1"/>
    <col min="13364" max="13579" width="14.42578125" style="271"/>
    <col min="13580" max="13581" width="9" style="271" customWidth="1"/>
    <col min="13582" max="13582" width="11.85546875" style="271" customWidth="1"/>
    <col min="13583" max="13583" width="11.42578125" style="271" customWidth="1"/>
    <col min="13584" max="13584" width="9" style="271" customWidth="1"/>
    <col min="13585" max="13585" width="13" style="271" customWidth="1"/>
    <col min="13586" max="13586" width="9" style="271" customWidth="1"/>
    <col min="13587" max="13587" width="13.7109375" style="271" customWidth="1"/>
    <col min="13588" max="13588" width="9" style="271" customWidth="1"/>
    <col min="13589" max="13589" width="25.5703125" style="271" customWidth="1"/>
    <col min="13590" max="13590" width="9" style="271" customWidth="1"/>
    <col min="13591" max="13591" width="15.42578125" style="271" customWidth="1"/>
    <col min="13592" max="13597" width="9" style="271" customWidth="1"/>
    <col min="13598" max="13598" width="19.85546875" style="271" customWidth="1"/>
    <col min="13599" max="13599" width="16.7109375" style="271" customWidth="1"/>
    <col min="13600" max="13600" width="33" style="271" customWidth="1"/>
    <col min="13601" max="13601" width="11.85546875" style="271" bestFit="1" customWidth="1"/>
    <col min="13602" max="13602" width="14.140625" style="271" customWidth="1"/>
    <col min="13603" max="13603" width="29.5703125" style="271" customWidth="1"/>
    <col min="13604" max="13604" width="60.5703125" style="271" customWidth="1"/>
    <col min="13605" max="13605" width="47" style="271" customWidth="1"/>
    <col min="13606" max="13606" width="31.5703125" style="271" customWidth="1"/>
    <col min="13607" max="13607" width="9" style="271" customWidth="1"/>
    <col min="13608" max="13608" width="5.5703125" style="271" bestFit="1" customWidth="1"/>
    <col min="13609" max="13609" width="6.28515625" style="271" bestFit="1" customWidth="1"/>
    <col min="13610" max="13610" width="4.85546875" style="271" bestFit="1" customWidth="1"/>
    <col min="13611" max="13611" width="5.28515625" style="271" bestFit="1" customWidth="1"/>
    <col min="13612" max="13612" width="5.85546875" style="271" bestFit="1" customWidth="1"/>
    <col min="13613" max="13617" width="9" style="271" customWidth="1"/>
    <col min="13618" max="13618" width="20.42578125" style="271" customWidth="1"/>
    <col min="13619" max="13619" width="23.85546875" style="271" customWidth="1"/>
    <col min="13620" max="13835" width="14.42578125" style="271"/>
    <col min="13836" max="13837" width="9" style="271" customWidth="1"/>
    <col min="13838" max="13838" width="11.85546875" style="271" customWidth="1"/>
    <col min="13839" max="13839" width="11.42578125" style="271" customWidth="1"/>
    <col min="13840" max="13840" width="9" style="271" customWidth="1"/>
    <col min="13841" max="13841" width="13" style="271" customWidth="1"/>
    <col min="13842" max="13842" width="9" style="271" customWidth="1"/>
    <col min="13843" max="13843" width="13.7109375" style="271" customWidth="1"/>
    <col min="13844" max="13844" width="9" style="271" customWidth="1"/>
    <col min="13845" max="13845" width="25.5703125" style="271" customWidth="1"/>
    <col min="13846" max="13846" width="9" style="271" customWidth="1"/>
    <col min="13847" max="13847" width="15.42578125" style="271" customWidth="1"/>
    <col min="13848" max="13853" width="9" style="271" customWidth="1"/>
    <col min="13854" max="13854" width="19.85546875" style="271" customWidth="1"/>
    <col min="13855" max="13855" width="16.7109375" style="271" customWidth="1"/>
    <col min="13856" max="13856" width="33" style="271" customWidth="1"/>
    <col min="13857" max="13857" width="11.85546875" style="271" bestFit="1" customWidth="1"/>
    <col min="13858" max="13858" width="14.140625" style="271" customWidth="1"/>
    <col min="13859" max="13859" width="29.5703125" style="271" customWidth="1"/>
    <col min="13860" max="13860" width="60.5703125" style="271" customWidth="1"/>
    <col min="13861" max="13861" width="47" style="271" customWidth="1"/>
    <col min="13862" max="13862" width="31.5703125" style="271" customWidth="1"/>
    <col min="13863" max="13863" width="9" style="271" customWidth="1"/>
    <col min="13864" max="13864" width="5.5703125" style="271" bestFit="1" customWidth="1"/>
    <col min="13865" max="13865" width="6.28515625" style="271" bestFit="1" customWidth="1"/>
    <col min="13866" max="13866" width="4.85546875" style="271" bestFit="1" customWidth="1"/>
    <col min="13867" max="13867" width="5.28515625" style="271" bestFit="1" customWidth="1"/>
    <col min="13868" max="13868" width="5.85546875" style="271" bestFit="1" customWidth="1"/>
    <col min="13869" max="13873" width="9" style="271" customWidth="1"/>
    <col min="13874" max="13874" width="20.42578125" style="271" customWidth="1"/>
    <col min="13875" max="13875" width="23.85546875" style="271" customWidth="1"/>
    <col min="13876" max="14091" width="14.42578125" style="271"/>
    <col min="14092" max="14093" width="9" style="271" customWidth="1"/>
    <col min="14094" max="14094" width="11.85546875" style="271" customWidth="1"/>
    <col min="14095" max="14095" width="11.42578125" style="271" customWidth="1"/>
    <col min="14096" max="14096" width="9" style="271" customWidth="1"/>
    <col min="14097" max="14097" width="13" style="271" customWidth="1"/>
    <col min="14098" max="14098" width="9" style="271" customWidth="1"/>
    <col min="14099" max="14099" width="13.7109375" style="271" customWidth="1"/>
    <col min="14100" max="14100" width="9" style="271" customWidth="1"/>
    <col min="14101" max="14101" width="25.5703125" style="271" customWidth="1"/>
    <col min="14102" max="14102" width="9" style="271" customWidth="1"/>
    <col min="14103" max="14103" width="15.42578125" style="271" customWidth="1"/>
    <col min="14104" max="14109" width="9" style="271" customWidth="1"/>
    <col min="14110" max="14110" width="19.85546875" style="271" customWidth="1"/>
    <col min="14111" max="14111" width="16.7109375" style="271" customWidth="1"/>
    <col min="14112" max="14112" width="33" style="271" customWidth="1"/>
    <col min="14113" max="14113" width="11.85546875" style="271" bestFit="1" customWidth="1"/>
    <col min="14114" max="14114" width="14.140625" style="271" customWidth="1"/>
    <col min="14115" max="14115" width="29.5703125" style="271" customWidth="1"/>
    <col min="14116" max="14116" width="60.5703125" style="271" customWidth="1"/>
    <col min="14117" max="14117" width="47" style="271" customWidth="1"/>
    <col min="14118" max="14118" width="31.5703125" style="271" customWidth="1"/>
    <col min="14119" max="14119" width="9" style="271" customWidth="1"/>
    <col min="14120" max="14120" width="5.5703125" style="271" bestFit="1" customWidth="1"/>
    <col min="14121" max="14121" width="6.28515625" style="271" bestFit="1" customWidth="1"/>
    <col min="14122" max="14122" width="4.85546875" style="271" bestFit="1" customWidth="1"/>
    <col min="14123" max="14123" width="5.28515625" style="271" bestFit="1" customWidth="1"/>
    <col min="14124" max="14124" width="5.85546875" style="271" bestFit="1" customWidth="1"/>
    <col min="14125" max="14129" width="9" style="271" customWidth="1"/>
    <col min="14130" max="14130" width="20.42578125" style="271" customWidth="1"/>
    <col min="14131" max="14131" width="23.85546875" style="271" customWidth="1"/>
    <col min="14132" max="14347" width="14.42578125" style="271"/>
    <col min="14348" max="14349" width="9" style="271" customWidth="1"/>
    <col min="14350" max="14350" width="11.85546875" style="271" customWidth="1"/>
    <col min="14351" max="14351" width="11.42578125" style="271" customWidth="1"/>
    <col min="14352" max="14352" width="9" style="271" customWidth="1"/>
    <col min="14353" max="14353" width="13" style="271" customWidth="1"/>
    <col min="14354" max="14354" width="9" style="271" customWidth="1"/>
    <col min="14355" max="14355" width="13.7109375" style="271" customWidth="1"/>
    <col min="14356" max="14356" width="9" style="271" customWidth="1"/>
    <col min="14357" max="14357" width="25.5703125" style="271" customWidth="1"/>
    <col min="14358" max="14358" width="9" style="271" customWidth="1"/>
    <col min="14359" max="14359" width="15.42578125" style="271" customWidth="1"/>
    <col min="14360" max="14365" width="9" style="271" customWidth="1"/>
    <col min="14366" max="14366" width="19.85546875" style="271" customWidth="1"/>
    <col min="14367" max="14367" width="16.7109375" style="271" customWidth="1"/>
    <col min="14368" max="14368" width="33" style="271" customWidth="1"/>
    <col min="14369" max="14369" width="11.85546875" style="271" bestFit="1" customWidth="1"/>
    <col min="14370" max="14370" width="14.140625" style="271" customWidth="1"/>
    <col min="14371" max="14371" width="29.5703125" style="271" customWidth="1"/>
    <col min="14372" max="14372" width="60.5703125" style="271" customWidth="1"/>
    <col min="14373" max="14373" width="47" style="271" customWidth="1"/>
    <col min="14374" max="14374" width="31.5703125" style="271" customWidth="1"/>
    <col min="14375" max="14375" width="9" style="271" customWidth="1"/>
    <col min="14376" max="14376" width="5.5703125" style="271" bestFit="1" customWidth="1"/>
    <col min="14377" max="14377" width="6.28515625" style="271" bestFit="1" customWidth="1"/>
    <col min="14378" max="14378" width="4.85546875" style="271" bestFit="1" customWidth="1"/>
    <col min="14379" max="14379" width="5.28515625" style="271" bestFit="1" customWidth="1"/>
    <col min="14380" max="14380" width="5.85546875" style="271" bestFit="1" customWidth="1"/>
    <col min="14381" max="14385" width="9" style="271" customWidth="1"/>
    <col min="14386" max="14386" width="20.42578125" style="271" customWidth="1"/>
    <col min="14387" max="14387" width="23.85546875" style="271" customWidth="1"/>
    <col min="14388" max="14603" width="14.42578125" style="271"/>
    <col min="14604" max="14605" width="9" style="271" customWidth="1"/>
    <col min="14606" max="14606" width="11.85546875" style="271" customWidth="1"/>
    <col min="14607" max="14607" width="11.42578125" style="271" customWidth="1"/>
    <col min="14608" max="14608" width="9" style="271" customWidth="1"/>
    <col min="14609" max="14609" width="13" style="271" customWidth="1"/>
    <col min="14610" max="14610" width="9" style="271" customWidth="1"/>
    <col min="14611" max="14611" width="13.7109375" style="271" customWidth="1"/>
    <col min="14612" max="14612" width="9" style="271" customWidth="1"/>
    <col min="14613" max="14613" width="25.5703125" style="271" customWidth="1"/>
    <col min="14614" max="14614" width="9" style="271" customWidth="1"/>
    <col min="14615" max="14615" width="15.42578125" style="271" customWidth="1"/>
    <col min="14616" max="14621" width="9" style="271" customWidth="1"/>
    <col min="14622" max="14622" width="19.85546875" style="271" customWidth="1"/>
    <col min="14623" max="14623" width="16.7109375" style="271" customWidth="1"/>
    <col min="14624" max="14624" width="33" style="271" customWidth="1"/>
    <col min="14625" max="14625" width="11.85546875" style="271" bestFit="1" customWidth="1"/>
    <col min="14626" max="14626" width="14.140625" style="271" customWidth="1"/>
    <col min="14627" max="14627" width="29.5703125" style="271" customWidth="1"/>
    <col min="14628" max="14628" width="60.5703125" style="271" customWidth="1"/>
    <col min="14629" max="14629" width="47" style="271" customWidth="1"/>
    <col min="14630" max="14630" width="31.5703125" style="271" customWidth="1"/>
    <col min="14631" max="14631" width="9" style="271" customWidth="1"/>
    <col min="14632" max="14632" width="5.5703125" style="271" bestFit="1" customWidth="1"/>
    <col min="14633" max="14633" width="6.28515625" style="271" bestFit="1" customWidth="1"/>
    <col min="14634" max="14634" width="4.85546875" style="271" bestFit="1" customWidth="1"/>
    <col min="14635" max="14635" width="5.28515625" style="271" bestFit="1" customWidth="1"/>
    <col min="14636" max="14636" width="5.85546875" style="271" bestFit="1" customWidth="1"/>
    <col min="14637" max="14641" width="9" style="271" customWidth="1"/>
    <col min="14642" max="14642" width="20.42578125" style="271" customWidth="1"/>
    <col min="14643" max="14643" width="23.85546875" style="271" customWidth="1"/>
    <col min="14644" max="14859" width="14.42578125" style="271"/>
    <col min="14860" max="14861" width="9" style="271" customWidth="1"/>
    <col min="14862" max="14862" width="11.85546875" style="271" customWidth="1"/>
    <col min="14863" max="14863" width="11.42578125" style="271" customWidth="1"/>
    <col min="14864" max="14864" width="9" style="271" customWidth="1"/>
    <col min="14865" max="14865" width="13" style="271" customWidth="1"/>
    <col min="14866" max="14866" width="9" style="271" customWidth="1"/>
    <col min="14867" max="14867" width="13.7109375" style="271" customWidth="1"/>
    <col min="14868" max="14868" width="9" style="271" customWidth="1"/>
    <col min="14869" max="14869" width="25.5703125" style="271" customWidth="1"/>
    <col min="14870" max="14870" width="9" style="271" customWidth="1"/>
    <col min="14871" max="14871" width="15.42578125" style="271" customWidth="1"/>
    <col min="14872" max="14877" width="9" style="271" customWidth="1"/>
    <col min="14878" max="14878" width="19.85546875" style="271" customWidth="1"/>
    <col min="14879" max="14879" width="16.7109375" style="271" customWidth="1"/>
    <col min="14880" max="14880" width="33" style="271" customWidth="1"/>
    <col min="14881" max="14881" width="11.85546875" style="271" bestFit="1" customWidth="1"/>
    <col min="14882" max="14882" width="14.140625" style="271" customWidth="1"/>
    <col min="14883" max="14883" width="29.5703125" style="271" customWidth="1"/>
    <col min="14884" max="14884" width="60.5703125" style="271" customWidth="1"/>
    <col min="14885" max="14885" width="47" style="271" customWidth="1"/>
    <col min="14886" max="14886" width="31.5703125" style="271" customWidth="1"/>
    <col min="14887" max="14887" width="9" style="271" customWidth="1"/>
    <col min="14888" max="14888" width="5.5703125" style="271" bestFit="1" customWidth="1"/>
    <col min="14889" max="14889" width="6.28515625" style="271" bestFit="1" customWidth="1"/>
    <col min="14890" max="14890" width="4.85546875" style="271" bestFit="1" customWidth="1"/>
    <col min="14891" max="14891" width="5.28515625" style="271" bestFit="1" customWidth="1"/>
    <col min="14892" max="14892" width="5.85546875" style="271" bestFit="1" customWidth="1"/>
    <col min="14893" max="14897" width="9" style="271" customWidth="1"/>
    <col min="14898" max="14898" width="20.42578125" style="271" customWidth="1"/>
    <col min="14899" max="14899" width="23.85546875" style="271" customWidth="1"/>
    <col min="14900" max="15115" width="14.42578125" style="271"/>
    <col min="15116" max="15117" width="9" style="271" customWidth="1"/>
    <col min="15118" max="15118" width="11.85546875" style="271" customWidth="1"/>
    <col min="15119" max="15119" width="11.42578125" style="271" customWidth="1"/>
    <col min="15120" max="15120" width="9" style="271" customWidth="1"/>
    <col min="15121" max="15121" width="13" style="271" customWidth="1"/>
    <col min="15122" max="15122" width="9" style="271" customWidth="1"/>
    <col min="15123" max="15123" width="13.7109375" style="271" customWidth="1"/>
    <col min="15124" max="15124" width="9" style="271" customWidth="1"/>
    <col min="15125" max="15125" width="25.5703125" style="271" customWidth="1"/>
    <col min="15126" max="15126" width="9" style="271" customWidth="1"/>
    <col min="15127" max="15127" width="15.42578125" style="271" customWidth="1"/>
    <col min="15128" max="15133" width="9" style="271" customWidth="1"/>
    <col min="15134" max="15134" width="19.85546875" style="271" customWidth="1"/>
    <col min="15135" max="15135" width="16.7109375" style="271" customWidth="1"/>
    <col min="15136" max="15136" width="33" style="271" customWidth="1"/>
    <col min="15137" max="15137" width="11.85546875" style="271" bestFit="1" customWidth="1"/>
    <col min="15138" max="15138" width="14.140625" style="271" customWidth="1"/>
    <col min="15139" max="15139" width="29.5703125" style="271" customWidth="1"/>
    <col min="15140" max="15140" width="60.5703125" style="271" customWidth="1"/>
    <col min="15141" max="15141" width="47" style="271" customWidth="1"/>
    <col min="15142" max="15142" width="31.5703125" style="271" customWidth="1"/>
    <col min="15143" max="15143" width="9" style="271" customWidth="1"/>
    <col min="15144" max="15144" width="5.5703125" style="271" bestFit="1" customWidth="1"/>
    <col min="15145" max="15145" width="6.28515625" style="271" bestFit="1" customWidth="1"/>
    <col min="15146" max="15146" width="4.85546875" style="271" bestFit="1" customWidth="1"/>
    <col min="15147" max="15147" width="5.28515625" style="271" bestFit="1" customWidth="1"/>
    <col min="15148" max="15148" width="5.85546875" style="271" bestFit="1" customWidth="1"/>
    <col min="15149" max="15153" width="9" style="271" customWidth="1"/>
    <col min="15154" max="15154" width="20.42578125" style="271" customWidth="1"/>
    <col min="15155" max="15155" width="23.85546875" style="271" customWidth="1"/>
    <col min="15156" max="15371" width="14.42578125" style="271"/>
    <col min="15372" max="15373" width="9" style="271" customWidth="1"/>
    <col min="15374" max="15374" width="11.85546875" style="271" customWidth="1"/>
    <col min="15375" max="15375" width="11.42578125" style="271" customWidth="1"/>
    <col min="15376" max="15376" width="9" style="271" customWidth="1"/>
    <col min="15377" max="15377" width="13" style="271" customWidth="1"/>
    <col min="15378" max="15378" width="9" style="271" customWidth="1"/>
    <col min="15379" max="15379" width="13.7109375" style="271" customWidth="1"/>
    <col min="15380" max="15380" width="9" style="271" customWidth="1"/>
    <col min="15381" max="15381" width="25.5703125" style="271" customWidth="1"/>
    <col min="15382" max="15382" width="9" style="271" customWidth="1"/>
    <col min="15383" max="15383" width="15.42578125" style="271" customWidth="1"/>
    <col min="15384" max="15389" width="9" style="271" customWidth="1"/>
    <col min="15390" max="15390" width="19.85546875" style="271" customWidth="1"/>
    <col min="15391" max="15391" width="16.7109375" style="271" customWidth="1"/>
    <col min="15392" max="15392" width="33" style="271" customWidth="1"/>
    <col min="15393" max="15393" width="11.85546875" style="271" bestFit="1" customWidth="1"/>
    <col min="15394" max="15394" width="14.140625" style="271" customWidth="1"/>
    <col min="15395" max="15395" width="29.5703125" style="271" customWidth="1"/>
    <col min="15396" max="15396" width="60.5703125" style="271" customWidth="1"/>
    <col min="15397" max="15397" width="47" style="271" customWidth="1"/>
    <col min="15398" max="15398" width="31.5703125" style="271" customWidth="1"/>
    <col min="15399" max="15399" width="9" style="271" customWidth="1"/>
    <col min="15400" max="15400" width="5.5703125" style="271" bestFit="1" customWidth="1"/>
    <col min="15401" max="15401" width="6.28515625" style="271" bestFit="1" customWidth="1"/>
    <col min="15402" max="15402" width="4.85546875" style="271" bestFit="1" customWidth="1"/>
    <col min="15403" max="15403" width="5.28515625" style="271" bestFit="1" customWidth="1"/>
    <col min="15404" max="15404" width="5.85546875" style="271" bestFit="1" customWidth="1"/>
    <col min="15405" max="15409" width="9" style="271" customWidth="1"/>
    <col min="15410" max="15410" width="20.42578125" style="271" customWidth="1"/>
    <col min="15411" max="15411" width="23.85546875" style="271" customWidth="1"/>
    <col min="15412" max="15627" width="14.42578125" style="271"/>
    <col min="15628" max="15629" width="9" style="271" customWidth="1"/>
    <col min="15630" max="15630" width="11.85546875" style="271" customWidth="1"/>
    <col min="15631" max="15631" width="11.42578125" style="271" customWidth="1"/>
    <col min="15632" max="15632" width="9" style="271" customWidth="1"/>
    <col min="15633" max="15633" width="13" style="271" customWidth="1"/>
    <col min="15634" max="15634" width="9" style="271" customWidth="1"/>
    <col min="15635" max="15635" width="13.7109375" style="271" customWidth="1"/>
    <col min="15636" max="15636" width="9" style="271" customWidth="1"/>
    <col min="15637" max="15637" width="25.5703125" style="271" customWidth="1"/>
    <col min="15638" max="15638" width="9" style="271" customWidth="1"/>
    <col min="15639" max="15639" width="15.42578125" style="271" customWidth="1"/>
    <col min="15640" max="15645" width="9" style="271" customWidth="1"/>
    <col min="15646" max="15646" width="19.85546875" style="271" customWidth="1"/>
    <col min="15647" max="15647" width="16.7109375" style="271" customWidth="1"/>
    <col min="15648" max="15648" width="33" style="271" customWidth="1"/>
    <col min="15649" max="15649" width="11.85546875" style="271" bestFit="1" customWidth="1"/>
    <col min="15650" max="15650" width="14.140625" style="271" customWidth="1"/>
    <col min="15651" max="15651" width="29.5703125" style="271" customWidth="1"/>
    <col min="15652" max="15652" width="60.5703125" style="271" customWidth="1"/>
    <col min="15653" max="15653" width="47" style="271" customWidth="1"/>
    <col min="15654" max="15654" width="31.5703125" style="271" customWidth="1"/>
    <col min="15655" max="15655" width="9" style="271" customWidth="1"/>
    <col min="15656" max="15656" width="5.5703125" style="271" bestFit="1" customWidth="1"/>
    <col min="15657" max="15657" width="6.28515625" style="271" bestFit="1" customWidth="1"/>
    <col min="15658" max="15658" width="4.85546875" style="271" bestFit="1" customWidth="1"/>
    <col min="15659" max="15659" width="5.28515625" style="271" bestFit="1" customWidth="1"/>
    <col min="15660" max="15660" width="5.85546875" style="271" bestFit="1" customWidth="1"/>
    <col min="15661" max="15665" width="9" style="271" customWidth="1"/>
    <col min="15666" max="15666" width="20.42578125" style="271" customWidth="1"/>
    <col min="15667" max="15667" width="23.85546875" style="271" customWidth="1"/>
    <col min="15668" max="15883" width="14.42578125" style="271"/>
    <col min="15884" max="15885" width="9" style="271" customWidth="1"/>
    <col min="15886" max="15886" width="11.85546875" style="271" customWidth="1"/>
    <col min="15887" max="15887" width="11.42578125" style="271" customWidth="1"/>
    <col min="15888" max="15888" width="9" style="271" customWidth="1"/>
    <col min="15889" max="15889" width="13" style="271" customWidth="1"/>
    <col min="15890" max="15890" width="9" style="271" customWidth="1"/>
    <col min="15891" max="15891" width="13.7109375" style="271" customWidth="1"/>
    <col min="15892" max="15892" width="9" style="271" customWidth="1"/>
    <col min="15893" max="15893" width="25.5703125" style="271" customWidth="1"/>
    <col min="15894" max="15894" width="9" style="271" customWidth="1"/>
    <col min="15895" max="15895" width="15.42578125" style="271" customWidth="1"/>
    <col min="15896" max="15901" width="9" style="271" customWidth="1"/>
    <col min="15902" max="15902" width="19.85546875" style="271" customWidth="1"/>
    <col min="15903" max="15903" width="16.7109375" style="271" customWidth="1"/>
    <col min="15904" max="15904" width="33" style="271" customWidth="1"/>
    <col min="15905" max="15905" width="11.85546875" style="271" bestFit="1" customWidth="1"/>
    <col min="15906" max="15906" width="14.140625" style="271" customWidth="1"/>
    <col min="15907" max="15907" width="29.5703125" style="271" customWidth="1"/>
    <col min="15908" max="15908" width="60.5703125" style="271" customWidth="1"/>
    <col min="15909" max="15909" width="47" style="271" customWidth="1"/>
    <col min="15910" max="15910" width="31.5703125" style="271" customWidth="1"/>
    <col min="15911" max="15911" width="9" style="271" customWidth="1"/>
    <col min="15912" max="15912" width="5.5703125" style="271" bestFit="1" customWidth="1"/>
    <col min="15913" max="15913" width="6.28515625" style="271" bestFit="1" customWidth="1"/>
    <col min="15914" max="15914" width="4.85546875" style="271" bestFit="1" customWidth="1"/>
    <col min="15915" max="15915" width="5.28515625" style="271" bestFit="1" customWidth="1"/>
    <col min="15916" max="15916" width="5.85546875" style="271" bestFit="1" customWidth="1"/>
    <col min="15917" max="15921" width="9" style="271" customWidth="1"/>
    <col min="15922" max="15922" width="20.42578125" style="271" customWidth="1"/>
    <col min="15923" max="15923" width="23.85546875" style="271" customWidth="1"/>
    <col min="15924" max="16139" width="14.42578125" style="271"/>
    <col min="16140" max="16141" width="9" style="271" customWidth="1"/>
    <col min="16142" max="16142" width="11.85546875" style="271" customWidth="1"/>
    <col min="16143" max="16143" width="11.42578125" style="271" customWidth="1"/>
    <col min="16144" max="16144" width="9" style="271" customWidth="1"/>
    <col min="16145" max="16145" width="13" style="271" customWidth="1"/>
    <col min="16146" max="16146" width="9" style="271" customWidth="1"/>
    <col min="16147" max="16147" width="13.7109375" style="271" customWidth="1"/>
    <col min="16148" max="16148" width="9" style="271" customWidth="1"/>
    <col min="16149" max="16149" width="25.5703125" style="271" customWidth="1"/>
    <col min="16150" max="16150" width="9" style="271" customWidth="1"/>
    <col min="16151" max="16151" width="15.42578125" style="271" customWidth="1"/>
    <col min="16152" max="16157" width="9" style="271" customWidth="1"/>
    <col min="16158" max="16158" width="19.85546875" style="271" customWidth="1"/>
    <col min="16159" max="16159" width="16.7109375" style="271" customWidth="1"/>
    <col min="16160" max="16160" width="33" style="271" customWidth="1"/>
    <col min="16161" max="16161" width="11.85546875" style="271" bestFit="1" customWidth="1"/>
    <col min="16162" max="16162" width="14.140625" style="271" customWidth="1"/>
    <col min="16163" max="16163" width="29.5703125" style="271" customWidth="1"/>
    <col min="16164" max="16164" width="60.5703125" style="271" customWidth="1"/>
    <col min="16165" max="16165" width="47" style="271" customWidth="1"/>
    <col min="16166" max="16166" width="31.5703125" style="271" customWidth="1"/>
    <col min="16167" max="16167" width="9" style="271" customWidth="1"/>
    <col min="16168" max="16168" width="5.5703125" style="271" bestFit="1" customWidth="1"/>
    <col min="16169" max="16169" width="6.28515625" style="271" bestFit="1" customWidth="1"/>
    <col min="16170" max="16170" width="4.85546875" style="271" bestFit="1" customWidth="1"/>
    <col min="16171" max="16171" width="5.28515625" style="271" bestFit="1" customWidth="1"/>
    <col min="16172" max="16172" width="5.85546875" style="271" bestFit="1" customWidth="1"/>
    <col min="16173" max="16177" width="9" style="271" customWidth="1"/>
    <col min="16178" max="16178" width="20.42578125" style="271" customWidth="1"/>
    <col min="16179" max="16179" width="23.85546875" style="271" customWidth="1"/>
    <col min="16180" max="16384" width="14.42578125" style="271"/>
  </cols>
  <sheetData>
    <row r="1" spans="1:153" ht="98.25" customHeight="1">
      <c r="C1" s="705" t="s">
        <v>2595</v>
      </c>
      <c r="D1" s="706"/>
      <c r="E1" s="706"/>
      <c r="F1" s="706"/>
      <c r="G1" s="706"/>
      <c r="H1" s="706"/>
      <c r="I1" s="706"/>
      <c r="J1" s="706"/>
      <c r="K1" s="706"/>
      <c r="L1" s="706"/>
      <c r="M1" s="706"/>
      <c r="N1" s="706"/>
      <c r="O1" s="706"/>
      <c r="P1" s="706"/>
      <c r="Q1" s="706"/>
      <c r="R1" s="706"/>
      <c r="S1" s="706"/>
      <c r="T1" s="706"/>
      <c r="U1" s="706"/>
      <c r="V1" s="706"/>
      <c r="W1" s="311"/>
      <c r="X1" s="312"/>
      <c r="Y1" s="312"/>
      <c r="Z1" s="313"/>
      <c r="AA1" s="315"/>
      <c r="AB1" s="315"/>
      <c r="AC1" s="315"/>
      <c r="AD1" s="315"/>
      <c r="AE1" s="315"/>
      <c r="AF1" s="315"/>
      <c r="AG1" s="315"/>
      <c r="AH1" s="315"/>
      <c r="AI1" s="315"/>
      <c r="AJ1" s="315"/>
      <c r="AK1" s="315"/>
      <c r="AL1" s="315"/>
      <c r="AM1" s="315"/>
      <c r="AN1" s="315"/>
      <c r="AO1" s="315"/>
      <c r="AP1" s="315"/>
      <c r="AQ1" s="310"/>
      <c r="AR1" s="310"/>
    </row>
    <row r="2" spans="1:153" ht="78" customHeight="1">
      <c r="A2" s="709" t="s">
        <v>2634</v>
      </c>
      <c r="B2" s="709"/>
      <c r="C2" s="709"/>
      <c r="D2" s="709"/>
      <c r="E2" s="709"/>
      <c r="F2" s="709"/>
      <c r="G2" s="709"/>
      <c r="H2" s="709"/>
      <c r="I2" s="709"/>
      <c r="J2" s="709"/>
      <c r="K2" s="709"/>
      <c r="L2" s="709"/>
      <c r="M2" s="709"/>
      <c r="N2" s="350"/>
      <c r="O2" s="350"/>
      <c r="P2" s="350"/>
      <c r="Q2" s="350"/>
      <c r="R2" s="350"/>
      <c r="S2" s="350"/>
      <c r="T2" s="350"/>
      <c r="U2" s="350"/>
      <c r="V2" s="350"/>
      <c r="W2" s="311"/>
      <c r="X2" s="312"/>
      <c r="Y2" s="312"/>
      <c r="Z2" s="313"/>
      <c r="AA2" s="315"/>
      <c r="AB2" s="315"/>
      <c r="AC2" s="315"/>
      <c r="AD2" s="315"/>
      <c r="AE2" s="315"/>
      <c r="AF2" s="344"/>
      <c r="AG2" s="344"/>
      <c r="AH2" s="344"/>
      <c r="AI2" s="344"/>
      <c r="AJ2" s="315"/>
      <c r="AK2" s="315"/>
      <c r="AL2" s="315"/>
      <c r="AM2" s="315"/>
      <c r="AN2" s="315"/>
      <c r="AO2" s="315"/>
      <c r="AP2" s="315"/>
      <c r="AQ2" s="310"/>
      <c r="AR2" s="310"/>
    </row>
    <row r="3" spans="1:153" s="275" customFormat="1" ht="86.25" customHeight="1">
      <c r="A3" s="707" t="s">
        <v>2576</v>
      </c>
      <c r="B3" s="713" t="s">
        <v>3</v>
      </c>
      <c r="C3" s="707" t="s">
        <v>2635</v>
      </c>
      <c r="D3" s="713" t="s">
        <v>3</v>
      </c>
      <c r="E3" s="713" t="s">
        <v>5</v>
      </c>
      <c r="F3" s="713" t="s">
        <v>3</v>
      </c>
      <c r="G3" s="713" t="s">
        <v>2636</v>
      </c>
      <c r="H3" s="713" t="s">
        <v>3</v>
      </c>
      <c r="I3" s="707" t="s">
        <v>2637</v>
      </c>
      <c r="J3" s="707" t="s">
        <v>2598</v>
      </c>
      <c r="K3" s="707" t="s">
        <v>2638</v>
      </c>
      <c r="L3" s="707" t="s">
        <v>2639</v>
      </c>
      <c r="M3" s="707" t="s">
        <v>2640</v>
      </c>
      <c r="N3" s="727" t="s">
        <v>2641</v>
      </c>
      <c r="O3" s="728"/>
      <c r="P3" s="728"/>
      <c r="Q3" s="729"/>
      <c r="R3" s="730" t="s">
        <v>2642</v>
      </c>
      <c r="S3" s="731"/>
      <c r="T3" s="732"/>
      <c r="U3" s="707" t="s">
        <v>2643</v>
      </c>
      <c r="V3" s="707" t="s">
        <v>2644</v>
      </c>
      <c r="W3" s="722" t="s">
        <v>2645</v>
      </c>
      <c r="X3" s="723"/>
      <c r="Y3" s="723"/>
      <c r="Z3" s="724"/>
      <c r="AA3" s="707" t="s">
        <v>2646</v>
      </c>
      <c r="AB3" s="708"/>
      <c r="AC3" s="708"/>
      <c r="AD3" s="708"/>
      <c r="AE3" s="708"/>
      <c r="AF3" s="663" t="s">
        <v>2647</v>
      </c>
      <c r="AG3" s="664"/>
      <c r="AH3" s="664"/>
      <c r="AI3" s="664"/>
      <c r="AJ3" s="665"/>
      <c r="AK3" s="725" t="s">
        <v>2648</v>
      </c>
      <c r="AL3" s="730" t="s">
        <v>2642</v>
      </c>
      <c r="AM3" s="731"/>
      <c r="AN3" s="732"/>
      <c r="AO3" s="707" t="s">
        <v>2643</v>
      </c>
      <c r="AP3" s="707" t="s">
        <v>2644</v>
      </c>
      <c r="AQ3" s="720" t="s">
        <v>2649</v>
      </c>
      <c r="AR3" s="720" t="s">
        <v>2650</v>
      </c>
      <c r="AS3" s="707" t="s">
        <v>2651</v>
      </c>
      <c r="AT3" s="707" t="s">
        <v>2652</v>
      </c>
      <c r="AU3" s="707" t="s">
        <v>2653</v>
      </c>
      <c r="AV3" s="736" t="s">
        <v>67</v>
      </c>
      <c r="AW3" s="707" t="s">
        <v>2654</v>
      </c>
      <c r="AX3" s="707" t="s">
        <v>2598</v>
      </c>
      <c r="AY3" s="707" t="s">
        <v>2655</v>
      </c>
    </row>
    <row r="4" spans="1:153" s="275" customFormat="1" ht="39.75" customHeight="1">
      <c r="A4" s="708"/>
      <c r="B4" s="708"/>
      <c r="C4" s="708"/>
      <c r="D4" s="708"/>
      <c r="E4" s="708"/>
      <c r="F4" s="708"/>
      <c r="G4" s="708"/>
      <c r="H4" s="708"/>
      <c r="I4" s="708"/>
      <c r="J4" s="708"/>
      <c r="K4" s="708"/>
      <c r="L4" s="708"/>
      <c r="M4" s="708"/>
      <c r="N4" s="346" t="s">
        <v>2</v>
      </c>
      <c r="O4" s="346" t="s">
        <v>4</v>
      </c>
      <c r="P4" s="346" t="s">
        <v>5</v>
      </c>
      <c r="Q4" s="345" t="s">
        <v>2656</v>
      </c>
      <c r="R4" s="358" t="s">
        <v>2657</v>
      </c>
      <c r="S4" s="358" t="s">
        <v>2658</v>
      </c>
      <c r="T4" s="358" t="s">
        <v>2659</v>
      </c>
      <c r="U4" s="708"/>
      <c r="V4" s="708"/>
      <c r="W4" s="359" t="s">
        <v>2625</v>
      </c>
      <c r="X4" s="359" t="s">
        <v>2591</v>
      </c>
      <c r="Y4" s="359" t="s">
        <v>2627</v>
      </c>
      <c r="Z4" s="359" t="s">
        <v>2628</v>
      </c>
      <c r="AA4" s="360" t="s">
        <v>2625</v>
      </c>
      <c r="AB4" s="360" t="s">
        <v>2626</v>
      </c>
      <c r="AC4" s="360" t="s">
        <v>2627</v>
      </c>
      <c r="AD4" s="360" t="s">
        <v>2628</v>
      </c>
      <c r="AE4" s="361" t="s">
        <v>2660</v>
      </c>
      <c r="AF4" s="362" t="s">
        <v>2625</v>
      </c>
      <c r="AG4" s="362" t="s">
        <v>2626</v>
      </c>
      <c r="AH4" s="362" t="s">
        <v>2627</v>
      </c>
      <c r="AI4" s="362" t="s">
        <v>2628</v>
      </c>
      <c r="AJ4" s="363" t="s">
        <v>2629</v>
      </c>
      <c r="AK4" s="726"/>
      <c r="AL4" s="358" t="s">
        <v>2657</v>
      </c>
      <c r="AM4" s="358" t="s">
        <v>2658</v>
      </c>
      <c r="AN4" s="358" t="s">
        <v>2659</v>
      </c>
      <c r="AO4" s="708"/>
      <c r="AP4" s="708"/>
      <c r="AQ4" s="721"/>
      <c r="AR4" s="721"/>
      <c r="AS4" s="708"/>
      <c r="AT4" s="708"/>
      <c r="AU4" s="708"/>
      <c r="AV4" s="708"/>
      <c r="AW4" s="707"/>
      <c r="AX4" s="708"/>
      <c r="AY4" s="708"/>
    </row>
    <row r="5" spans="1:153" ht="60" customHeight="1">
      <c r="A5" s="710" t="s">
        <v>2661</v>
      </c>
      <c r="B5" s="710"/>
      <c r="C5" s="693" t="s">
        <v>2662</v>
      </c>
      <c r="D5" s="710"/>
      <c r="E5" s="699" t="s">
        <v>2663</v>
      </c>
      <c r="F5" s="699"/>
      <c r="G5" s="699"/>
      <c r="H5" s="699"/>
      <c r="I5" s="347" t="s">
        <v>2664</v>
      </c>
      <c r="J5" s="348" t="s">
        <v>164</v>
      </c>
      <c r="K5" s="349">
        <v>1</v>
      </c>
      <c r="L5" s="351" t="s">
        <v>2665</v>
      </c>
      <c r="M5" s="348" t="s">
        <v>2666</v>
      </c>
      <c r="N5" s="342"/>
      <c r="O5" s="342"/>
      <c r="P5" s="733" t="s">
        <v>2667</v>
      </c>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5"/>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26"/>
      <c r="ET5" s="326"/>
      <c r="EU5" s="326"/>
      <c r="EV5" s="326"/>
      <c r="EW5" s="326"/>
    </row>
    <row r="6" spans="1:153" ht="45.75" customHeight="1">
      <c r="A6" s="711"/>
      <c r="B6" s="711"/>
      <c r="C6" s="694"/>
      <c r="D6" s="711"/>
      <c r="E6" s="699"/>
      <c r="F6" s="699"/>
      <c r="G6" s="699"/>
      <c r="H6" s="699"/>
      <c r="I6" s="347" t="s">
        <v>2668</v>
      </c>
      <c r="J6" s="348" t="s">
        <v>2669</v>
      </c>
      <c r="K6" s="349">
        <v>57</v>
      </c>
      <c r="L6" s="352">
        <v>24</v>
      </c>
      <c r="M6" s="348" t="s">
        <v>2666</v>
      </c>
      <c r="N6" s="342"/>
      <c r="O6" s="342"/>
      <c r="P6" s="348" t="s">
        <v>2670</v>
      </c>
      <c r="Q6" s="342"/>
      <c r="R6" s="342"/>
      <c r="S6" s="342"/>
      <c r="T6" s="342"/>
      <c r="U6" s="320"/>
      <c r="V6" s="320"/>
      <c r="W6" s="316"/>
      <c r="X6" s="316"/>
      <c r="Y6" s="316"/>
      <c r="Z6" s="316"/>
      <c r="AA6" s="316"/>
      <c r="AB6" s="316"/>
      <c r="AC6" s="316"/>
      <c r="AD6" s="316"/>
      <c r="AE6" s="316"/>
      <c r="AF6" s="327"/>
      <c r="AG6" s="327"/>
      <c r="AH6" s="327"/>
      <c r="AI6" s="327"/>
      <c r="AJ6" s="327"/>
      <c r="AK6" s="316"/>
      <c r="AL6" s="316"/>
      <c r="AM6" s="316"/>
      <c r="AN6" s="316"/>
      <c r="AO6" s="316"/>
      <c r="AP6" s="316"/>
      <c r="AQ6" s="317"/>
      <c r="AR6" s="318"/>
      <c r="AS6" s="334"/>
      <c r="AT6" s="319"/>
      <c r="AU6" s="319"/>
      <c r="AV6" s="319"/>
      <c r="AW6" s="328"/>
      <c r="AX6" s="329"/>
      <c r="AY6" s="330"/>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row>
    <row r="7" spans="1:153" ht="36" customHeight="1">
      <c r="A7" s="711"/>
      <c r="B7" s="711"/>
      <c r="C7" s="694"/>
      <c r="D7" s="711"/>
      <c r="E7" s="699"/>
      <c r="F7" s="699"/>
      <c r="G7" s="699"/>
      <c r="H7" s="699"/>
      <c r="I7" s="347" t="s">
        <v>2671</v>
      </c>
      <c r="J7" s="348" t="s">
        <v>2672</v>
      </c>
      <c r="K7" s="349">
        <v>3</v>
      </c>
      <c r="L7" s="352">
        <v>2</v>
      </c>
      <c r="M7" s="348" t="s">
        <v>2666</v>
      </c>
      <c r="N7" s="342"/>
      <c r="O7" s="342"/>
      <c r="P7" s="348" t="s">
        <v>2670</v>
      </c>
      <c r="Q7" s="342"/>
      <c r="R7" s="342"/>
      <c r="S7" s="342"/>
      <c r="T7" s="342"/>
      <c r="U7" s="320"/>
      <c r="V7" s="320"/>
      <c r="W7" s="316"/>
      <c r="X7" s="316"/>
      <c r="Y7" s="316"/>
      <c r="Z7" s="316"/>
      <c r="AA7" s="334"/>
      <c r="AB7" s="334"/>
      <c r="AC7" s="334"/>
      <c r="AD7" s="334"/>
      <c r="AE7" s="334"/>
      <c r="AF7" s="331"/>
      <c r="AG7" s="331"/>
      <c r="AH7" s="331"/>
      <c r="AI7" s="331"/>
      <c r="AJ7" s="327"/>
      <c r="AK7" s="316"/>
      <c r="AL7" s="316"/>
      <c r="AM7" s="316"/>
      <c r="AN7" s="316"/>
      <c r="AO7" s="316"/>
      <c r="AP7" s="316"/>
      <c r="AQ7" s="317"/>
      <c r="AR7" s="318"/>
      <c r="AS7" s="334"/>
      <c r="AT7" s="319"/>
      <c r="AU7" s="319"/>
      <c r="AV7" s="319"/>
      <c r="AW7" s="328"/>
      <c r="AX7" s="329"/>
      <c r="AY7" s="330"/>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row>
    <row r="8" spans="1:153" ht="63" customHeight="1">
      <c r="A8" s="711"/>
      <c r="B8" s="711"/>
      <c r="C8" s="694"/>
      <c r="D8" s="711"/>
      <c r="E8" s="699"/>
      <c r="F8" s="699"/>
      <c r="G8" s="699"/>
      <c r="H8" s="699"/>
      <c r="I8" s="347" t="s">
        <v>2673</v>
      </c>
      <c r="J8" s="348" t="s">
        <v>2674</v>
      </c>
      <c r="K8" s="349">
        <v>4</v>
      </c>
      <c r="L8" s="352">
        <v>2</v>
      </c>
      <c r="M8" s="348" t="s">
        <v>2666</v>
      </c>
      <c r="N8" s="342"/>
      <c r="O8" s="342"/>
      <c r="P8" s="348" t="s">
        <v>2675</v>
      </c>
      <c r="Q8" s="342"/>
      <c r="R8" s="342"/>
      <c r="S8" s="342"/>
      <c r="T8" s="342"/>
      <c r="U8" s="320"/>
      <c r="V8" s="320"/>
      <c r="W8" s="316"/>
      <c r="X8" s="316"/>
      <c r="Y8" s="316"/>
      <c r="Z8" s="316"/>
      <c r="AA8" s="334"/>
      <c r="AB8" s="334"/>
      <c r="AC8" s="334"/>
      <c r="AD8" s="334"/>
      <c r="AE8" s="334"/>
      <c r="AF8" s="331"/>
      <c r="AG8" s="331"/>
      <c r="AH8" s="331"/>
      <c r="AI8" s="331"/>
      <c r="AJ8" s="327"/>
      <c r="AK8" s="316"/>
      <c r="AL8" s="316"/>
      <c r="AM8" s="316"/>
      <c r="AN8" s="316"/>
      <c r="AO8" s="316"/>
      <c r="AP8" s="316"/>
      <c r="AQ8" s="317"/>
      <c r="AR8" s="318"/>
      <c r="AS8" s="334"/>
      <c r="AT8" s="319"/>
      <c r="AU8" s="319"/>
      <c r="AV8" s="319"/>
      <c r="AW8" s="328"/>
      <c r="AX8" s="329"/>
      <c r="AY8" s="330"/>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row>
    <row r="9" spans="1:153" ht="78.75" customHeight="1">
      <c r="A9" s="711"/>
      <c r="B9" s="711"/>
      <c r="C9" s="694"/>
      <c r="D9" s="711"/>
      <c r="E9" s="699"/>
      <c r="F9" s="699"/>
      <c r="G9" s="699"/>
      <c r="H9" s="699"/>
      <c r="I9" s="347" t="s">
        <v>2676</v>
      </c>
      <c r="J9" s="348" t="s">
        <v>176</v>
      </c>
      <c r="K9" s="349">
        <v>27</v>
      </c>
      <c r="L9" s="352">
        <v>7</v>
      </c>
      <c r="M9" s="348" t="s">
        <v>2666</v>
      </c>
      <c r="N9" s="342"/>
      <c r="O9" s="342"/>
      <c r="P9" s="348" t="s">
        <v>2677</v>
      </c>
      <c r="Q9" s="342"/>
      <c r="R9" s="342"/>
      <c r="S9" s="342"/>
      <c r="T9" s="342"/>
      <c r="U9" s="320"/>
      <c r="V9" s="320"/>
      <c r="W9" s="316"/>
      <c r="X9" s="316"/>
      <c r="Y9" s="316"/>
      <c r="Z9" s="316"/>
      <c r="AA9" s="334"/>
      <c r="AB9" s="334"/>
      <c r="AC9" s="334"/>
      <c r="AD9" s="334"/>
      <c r="AE9" s="334"/>
      <c r="AF9" s="331"/>
      <c r="AG9" s="331"/>
      <c r="AH9" s="331"/>
      <c r="AI9" s="331"/>
      <c r="AJ9" s="327"/>
      <c r="AK9" s="316"/>
      <c r="AL9" s="316"/>
      <c r="AM9" s="316"/>
      <c r="AN9" s="316"/>
      <c r="AO9" s="316"/>
      <c r="AP9" s="316"/>
      <c r="AQ9" s="317"/>
      <c r="AR9" s="318"/>
      <c r="AS9" s="320"/>
      <c r="AT9" s="320"/>
      <c r="AU9" s="319"/>
      <c r="AV9" s="319"/>
      <c r="AW9" s="328"/>
      <c r="AX9" s="329"/>
      <c r="AY9" s="330"/>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row>
    <row r="10" spans="1:153" ht="46.5" customHeight="1">
      <c r="A10" s="711"/>
      <c r="B10" s="711"/>
      <c r="C10" s="694"/>
      <c r="D10" s="711"/>
      <c r="E10" s="699"/>
      <c r="F10" s="699"/>
      <c r="G10" s="699"/>
      <c r="H10" s="699"/>
      <c r="I10" s="347" t="s">
        <v>2678</v>
      </c>
      <c r="J10" s="348" t="s">
        <v>2679</v>
      </c>
      <c r="K10" s="349">
        <v>1</v>
      </c>
      <c r="L10" s="353">
        <v>1</v>
      </c>
      <c r="M10" s="348" t="s">
        <v>2666</v>
      </c>
      <c r="N10" s="342"/>
      <c r="O10" s="342"/>
      <c r="P10" s="348" t="s">
        <v>2680</v>
      </c>
      <c r="Q10" s="342"/>
      <c r="R10" s="342"/>
      <c r="S10" s="342"/>
      <c r="T10" s="342"/>
      <c r="U10" s="320"/>
      <c r="V10" s="320"/>
      <c r="W10" s="316"/>
      <c r="X10" s="316"/>
      <c r="Y10" s="316"/>
      <c r="Z10" s="316"/>
      <c r="AA10" s="316"/>
      <c r="AB10" s="316"/>
      <c r="AC10" s="316"/>
      <c r="AD10" s="316"/>
      <c r="AE10" s="316"/>
      <c r="AF10" s="331"/>
      <c r="AG10" s="331"/>
      <c r="AH10" s="331"/>
      <c r="AI10" s="331"/>
      <c r="AJ10" s="327"/>
      <c r="AK10" s="316"/>
      <c r="AL10" s="316"/>
      <c r="AM10" s="316"/>
      <c r="AN10" s="316"/>
      <c r="AO10" s="316"/>
      <c r="AP10" s="316"/>
      <c r="AQ10" s="317"/>
      <c r="AR10" s="318"/>
      <c r="AS10" s="320"/>
      <c r="AT10" s="320"/>
      <c r="AU10" s="319"/>
      <c r="AV10" s="319"/>
      <c r="AW10" s="328"/>
      <c r="AX10" s="329"/>
      <c r="AY10" s="330"/>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row>
    <row r="11" spans="1:153" ht="48" customHeight="1">
      <c r="A11" s="711"/>
      <c r="B11" s="711"/>
      <c r="C11" s="694"/>
      <c r="D11" s="711"/>
      <c r="E11" s="699"/>
      <c r="F11" s="699"/>
      <c r="G11" s="699"/>
      <c r="H11" s="699"/>
      <c r="I11" s="347" t="s">
        <v>2681</v>
      </c>
      <c r="J11" s="348" t="s">
        <v>218</v>
      </c>
      <c r="K11" s="349">
        <v>2</v>
      </c>
      <c r="L11" s="352">
        <v>1</v>
      </c>
      <c r="M11" s="348" t="s">
        <v>2666</v>
      </c>
      <c r="N11" s="342"/>
      <c r="O11" s="342"/>
      <c r="P11" s="348" t="s">
        <v>2682</v>
      </c>
      <c r="Q11" s="342"/>
      <c r="R11" s="342"/>
      <c r="S11" s="342"/>
      <c r="T11" s="342"/>
      <c r="U11" s="320"/>
      <c r="V11" s="320"/>
      <c r="W11" s="316"/>
      <c r="X11" s="316"/>
      <c r="Y11" s="316"/>
      <c r="Z11" s="316"/>
      <c r="AA11" s="316"/>
      <c r="AB11" s="316"/>
      <c r="AC11" s="316"/>
      <c r="AD11" s="316"/>
      <c r="AE11" s="316"/>
      <c r="AF11" s="331"/>
      <c r="AG11" s="331"/>
      <c r="AH11" s="331"/>
      <c r="AI11" s="331"/>
      <c r="AJ11" s="327"/>
      <c r="AK11" s="316"/>
      <c r="AL11" s="316"/>
      <c r="AM11" s="316"/>
      <c r="AN11" s="316"/>
      <c r="AO11" s="316"/>
      <c r="AP11" s="316"/>
      <c r="AQ11" s="317"/>
      <c r="AR11" s="318"/>
      <c r="AS11" s="320"/>
      <c r="AT11" s="320"/>
      <c r="AU11" s="319"/>
      <c r="AV11" s="319"/>
      <c r="AW11" s="328"/>
      <c r="AX11" s="329"/>
      <c r="AY11" s="330"/>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row>
    <row r="12" spans="1:153" ht="90" customHeight="1">
      <c r="A12" s="711"/>
      <c r="B12" s="711"/>
      <c r="C12" s="694"/>
      <c r="D12" s="711"/>
      <c r="E12" s="699"/>
      <c r="F12" s="699"/>
      <c r="G12" s="699"/>
      <c r="H12" s="699"/>
      <c r="I12" s="347" t="s">
        <v>2683</v>
      </c>
      <c r="J12" s="348" t="s">
        <v>2669</v>
      </c>
      <c r="K12" s="349">
        <v>1</v>
      </c>
      <c r="L12" s="351" t="s">
        <v>2665</v>
      </c>
      <c r="M12" s="348" t="s">
        <v>2666</v>
      </c>
      <c r="N12" s="342"/>
      <c r="O12" s="342"/>
      <c r="P12" s="733" t="s">
        <v>2667</v>
      </c>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c r="AT12" s="734"/>
      <c r="AU12" s="734"/>
      <c r="AV12" s="734"/>
      <c r="AW12" s="734"/>
      <c r="AX12" s="734"/>
      <c r="AY12" s="735"/>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row>
    <row r="13" spans="1:153" ht="47.25" customHeight="1">
      <c r="A13" s="711"/>
      <c r="B13" s="711"/>
      <c r="C13" s="694"/>
      <c r="D13" s="711"/>
      <c r="E13" s="699"/>
      <c r="F13" s="699"/>
      <c r="G13" s="699"/>
      <c r="H13" s="699"/>
      <c r="I13" s="347" t="s">
        <v>2684</v>
      </c>
      <c r="J13" s="348" t="s">
        <v>89</v>
      </c>
      <c r="K13" s="349">
        <v>20</v>
      </c>
      <c r="L13" s="352">
        <v>8</v>
      </c>
      <c r="M13" s="348" t="s">
        <v>2666</v>
      </c>
      <c r="N13" s="342"/>
      <c r="O13" s="342"/>
      <c r="P13" s="348" t="s">
        <v>2685</v>
      </c>
      <c r="Q13" s="342"/>
      <c r="R13" s="342"/>
      <c r="S13" s="342"/>
      <c r="T13" s="342"/>
      <c r="U13" s="320"/>
      <c r="V13" s="320"/>
      <c r="W13" s="316"/>
      <c r="X13" s="316"/>
      <c r="Y13" s="316"/>
      <c r="Z13" s="316"/>
      <c r="AA13" s="334"/>
      <c r="AB13" s="334"/>
      <c r="AC13" s="334"/>
      <c r="AD13" s="334"/>
      <c r="AE13" s="334"/>
      <c r="AF13" s="331"/>
      <c r="AG13" s="331"/>
      <c r="AH13" s="331"/>
      <c r="AI13" s="331"/>
      <c r="AJ13" s="327"/>
      <c r="AK13" s="316"/>
      <c r="AL13" s="316"/>
      <c r="AM13" s="316"/>
      <c r="AN13" s="316"/>
      <c r="AO13" s="316"/>
      <c r="AP13" s="316"/>
      <c r="AQ13" s="321"/>
      <c r="AR13" s="322"/>
      <c r="AS13" s="320"/>
      <c r="AT13" s="320"/>
      <c r="AU13" s="319"/>
      <c r="AV13" s="319"/>
      <c r="AW13" s="328"/>
      <c r="AX13" s="329"/>
      <c r="AY13" s="330"/>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row>
    <row r="14" spans="1:153" ht="49.5" customHeight="1">
      <c r="A14" s="711"/>
      <c r="B14" s="711"/>
      <c r="C14" s="694"/>
      <c r="D14" s="711"/>
      <c r="E14" s="699"/>
      <c r="F14" s="699"/>
      <c r="G14" s="699"/>
      <c r="H14" s="699"/>
      <c r="I14" s="347" t="s">
        <v>2686</v>
      </c>
      <c r="J14" s="348" t="s">
        <v>89</v>
      </c>
      <c r="K14" s="349">
        <v>5</v>
      </c>
      <c r="L14" s="352">
        <v>2</v>
      </c>
      <c r="M14" s="348" t="s">
        <v>2666</v>
      </c>
      <c r="N14" s="341"/>
      <c r="O14" s="341"/>
      <c r="P14" s="374"/>
      <c r="Q14" s="341"/>
      <c r="R14" s="341"/>
      <c r="S14" s="341"/>
      <c r="T14" s="341"/>
      <c r="U14" s="320"/>
      <c r="V14" s="320"/>
      <c r="W14" s="316"/>
      <c r="X14" s="316"/>
      <c r="Y14" s="316"/>
      <c r="Z14" s="316"/>
      <c r="AA14" s="334"/>
      <c r="AB14" s="334"/>
      <c r="AC14" s="334"/>
      <c r="AD14" s="334"/>
      <c r="AE14" s="334"/>
      <c r="AF14" s="331"/>
      <c r="AG14" s="331"/>
      <c r="AH14" s="331"/>
      <c r="AI14" s="331"/>
      <c r="AJ14" s="327"/>
      <c r="AK14" s="316"/>
      <c r="AL14" s="316"/>
      <c r="AM14" s="316"/>
      <c r="AN14" s="316"/>
      <c r="AO14" s="316"/>
      <c r="AP14" s="316"/>
      <c r="AQ14" s="321"/>
      <c r="AR14" s="322"/>
      <c r="AS14" s="320"/>
      <c r="AT14" s="320"/>
      <c r="AU14" s="319"/>
      <c r="AV14" s="319"/>
      <c r="AW14" s="328"/>
      <c r="AX14" s="329"/>
      <c r="AY14" s="330"/>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row>
    <row r="15" spans="1:153" ht="57.75" customHeight="1">
      <c r="A15" s="711"/>
      <c r="B15" s="711"/>
      <c r="C15" s="694"/>
      <c r="D15" s="711"/>
      <c r="E15" s="699"/>
      <c r="F15" s="699"/>
      <c r="G15" s="699"/>
      <c r="H15" s="699"/>
      <c r="I15" s="347" t="s">
        <v>2687</v>
      </c>
      <c r="J15" s="348" t="s">
        <v>2688</v>
      </c>
      <c r="K15" s="349">
        <v>5</v>
      </c>
      <c r="L15" s="352">
        <v>2</v>
      </c>
      <c r="M15" s="348" t="s">
        <v>2666</v>
      </c>
      <c r="N15" s="341"/>
      <c r="O15" s="341"/>
      <c r="P15" s="348" t="s">
        <v>2689</v>
      </c>
      <c r="Q15" s="341"/>
      <c r="R15" s="341"/>
      <c r="S15" s="341"/>
      <c r="T15" s="341"/>
      <c r="U15" s="320"/>
      <c r="V15" s="320"/>
      <c r="W15" s="316"/>
      <c r="X15" s="316"/>
      <c r="Y15" s="316"/>
      <c r="Z15" s="316"/>
      <c r="AA15" s="334"/>
      <c r="AB15" s="334"/>
      <c r="AC15" s="334"/>
      <c r="AD15" s="334"/>
      <c r="AE15" s="334"/>
      <c r="AF15" s="331"/>
      <c r="AG15" s="331"/>
      <c r="AH15" s="331"/>
      <c r="AI15" s="331"/>
      <c r="AJ15" s="327"/>
      <c r="AK15" s="316"/>
      <c r="AL15" s="316"/>
      <c r="AM15" s="316"/>
      <c r="AN15" s="316"/>
      <c r="AO15" s="316"/>
      <c r="AP15" s="316"/>
      <c r="AQ15" s="321"/>
      <c r="AR15" s="322"/>
      <c r="AS15" s="320"/>
      <c r="AT15" s="320"/>
      <c r="AU15" s="319"/>
      <c r="AV15" s="319"/>
      <c r="AW15" s="328"/>
      <c r="AX15" s="329"/>
      <c r="AY15" s="330"/>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row>
    <row r="16" spans="1:153" ht="44.25" customHeight="1">
      <c r="A16" s="711"/>
      <c r="B16" s="711"/>
      <c r="C16" s="694"/>
      <c r="D16" s="711"/>
      <c r="E16" s="693" t="s">
        <v>2690</v>
      </c>
      <c r="F16" s="716"/>
      <c r="G16" s="718"/>
      <c r="H16" s="714"/>
      <c r="I16" s="347" t="s">
        <v>2691</v>
      </c>
      <c r="J16" s="348" t="s">
        <v>2692</v>
      </c>
      <c r="K16" s="349">
        <v>1</v>
      </c>
      <c r="L16" s="351" t="s">
        <v>2665</v>
      </c>
      <c r="M16" s="348" t="s">
        <v>2666</v>
      </c>
      <c r="N16" s="341"/>
      <c r="O16" s="341"/>
      <c r="P16" s="733" t="s">
        <v>2667</v>
      </c>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c r="AT16" s="734"/>
      <c r="AU16" s="734"/>
      <c r="AV16" s="734"/>
      <c r="AW16" s="734"/>
      <c r="AX16" s="734"/>
      <c r="AY16" s="735"/>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row>
    <row r="17" spans="1:153" ht="41.25" customHeight="1">
      <c r="A17" s="711"/>
      <c r="B17" s="711"/>
      <c r="C17" s="694"/>
      <c r="D17" s="711"/>
      <c r="E17" s="695"/>
      <c r="F17" s="717"/>
      <c r="G17" s="719"/>
      <c r="H17" s="715"/>
      <c r="I17" s="347" t="s">
        <v>2693</v>
      </c>
      <c r="J17" s="348" t="s">
        <v>2669</v>
      </c>
      <c r="K17" s="349">
        <v>16</v>
      </c>
      <c r="L17" s="352">
        <v>8</v>
      </c>
      <c r="M17" s="348" t="s">
        <v>2666</v>
      </c>
      <c r="N17" s="341"/>
      <c r="O17" s="341"/>
      <c r="P17" s="348" t="s">
        <v>2694</v>
      </c>
      <c r="Q17" s="341"/>
      <c r="R17" s="341"/>
      <c r="S17" s="341"/>
      <c r="T17" s="341"/>
      <c r="U17" s="320"/>
      <c r="V17" s="320"/>
      <c r="W17" s="316"/>
      <c r="X17" s="316"/>
      <c r="Y17" s="316"/>
      <c r="Z17" s="316"/>
      <c r="AA17" s="334"/>
      <c r="AB17" s="334"/>
      <c r="AC17" s="334"/>
      <c r="AD17" s="334"/>
      <c r="AE17" s="334"/>
      <c r="AF17" s="331"/>
      <c r="AG17" s="331"/>
      <c r="AH17" s="331"/>
      <c r="AI17" s="331"/>
      <c r="AJ17" s="327"/>
      <c r="AK17" s="316"/>
      <c r="AL17" s="316"/>
      <c r="AM17" s="316"/>
      <c r="AN17" s="316"/>
      <c r="AO17" s="316"/>
      <c r="AP17" s="316"/>
      <c r="AQ17" s="321"/>
      <c r="AR17" s="322"/>
      <c r="AS17" s="320"/>
      <c r="AT17" s="320"/>
      <c r="AU17" s="319"/>
      <c r="AV17" s="319"/>
      <c r="AW17" s="328"/>
      <c r="AX17" s="329"/>
      <c r="AY17" s="330"/>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row>
    <row r="18" spans="1:153" ht="51.75" customHeight="1">
      <c r="A18" s="711"/>
      <c r="B18" s="711"/>
      <c r="C18" s="694"/>
      <c r="D18" s="711"/>
      <c r="E18" s="693" t="s">
        <v>2695</v>
      </c>
      <c r="F18" s="693"/>
      <c r="G18" s="693"/>
      <c r="H18" s="693"/>
      <c r="I18" s="347" t="s">
        <v>2696</v>
      </c>
      <c r="J18" s="348" t="s">
        <v>218</v>
      </c>
      <c r="K18" s="349">
        <v>48</v>
      </c>
      <c r="L18" s="352">
        <v>24</v>
      </c>
      <c r="M18" s="348" t="s">
        <v>2697</v>
      </c>
      <c r="N18" s="341"/>
      <c r="O18" s="341"/>
      <c r="P18" s="348" t="s">
        <v>2698</v>
      </c>
      <c r="Q18" s="341"/>
      <c r="R18" s="341"/>
      <c r="S18" s="341"/>
      <c r="T18" s="341"/>
      <c r="U18" s="320"/>
      <c r="V18" s="320"/>
      <c r="W18" s="316"/>
      <c r="X18" s="316"/>
      <c r="Y18" s="316"/>
      <c r="Z18" s="316"/>
      <c r="AA18" s="334"/>
      <c r="AB18" s="334"/>
      <c r="AC18" s="334"/>
      <c r="AD18" s="334"/>
      <c r="AE18" s="334"/>
      <c r="AF18" s="331"/>
      <c r="AG18" s="331"/>
      <c r="AH18" s="331"/>
      <c r="AI18" s="331"/>
      <c r="AJ18" s="327"/>
      <c r="AK18" s="316"/>
      <c r="AL18" s="316"/>
      <c r="AM18" s="316"/>
      <c r="AN18" s="316"/>
      <c r="AO18" s="316"/>
      <c r="AP18" s="316"/>
      <c r="AQ18" s="321"/>
      <c r="AR18" s="322"/>
      <c r="AS18" s="320"/>
      <c r="AT18" s="320"/>
      <c r="AU18" s="319"/>
      <c r="AV18" s="319"/>
      <c r="AW18" s="328"/>
      <c r="AX18" s="329"/>
      <c r="AY18" s="330"/>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row>
    <row r="19" spans="1:153" ht="52.5" customHeight="1">
      <c r="A19" s="711"/>
      <c r="B19" s="711"/>
      <c r="C19" s="694"/>
      <c r="D19" s="711"/>
      <c r="E19" s="694"/>
      <c r="F19" s="694"/>
      <c r="G19" s="694"/>
      <c r="H19" s="694"/>
      <c r="I19" s="347" t="s">
        <v>2699</v>
      </c>
      <c r="J19" s="348" t="s">
        <v>2669</v>
      </c>
      <c r="K19" s="349">
        <v>240</v>
      </c>
      <c r="L19" s="352">
        <v>96</v>
      </c>
      <c r="M19" s="348" t="s">
        <v>2697</v>
      </c>
      <c r="N19" s="341"/>
      <c r="O19" s="341"/>
      <c r="P19" s="348" t="s">
        <v>2700</v>
      </c>
      <c r="Q19" s="341"/>
      <c r="R19" s="341"/>
      <c r="S19" s="341"/>
      <c r="T19" s="341"/>
      <c r="U19" s="320"/>
      <c r="V19" s="320"/>
      <c r="W19" s="316"/>
      <c r="X19" s="316"/>
      <c r="Y19" s="316"/>
      <c r="Z19" s="316"/>
      <c r="AA19" s="316"/>
      <c r="AB19" s="316"/>
      <c r="AC19" s="316"/>
      <c r="AD19" s="316"/>
      <c r="AE19" s="316"/>
      <c r="AF19" s="331"/>
      <c r="AG19" s="331"/>
      <c r="AH19" s="331"/>
      <c r="AI19" s="331"/>
      <c r="AJ19" s="327"/>
      <c r="AK19" s="316"/>
      <c r="AL19" s="316"/>
      <c r="AM19" s="316"/>
      <c r="AN19" s="316"/>
      <c r="AO19" s="316"/>
      <c r="AP19" s="316"/>
      <c r="AQ19" s="321"/>
      <c r="AR19" s="322"/>
      <c r="AS19" s="320"/>
      <c r="AT19" s="320"/>
      <c r="AU19" s="319"/>
      <c r="AV19" s="319"/>
      <c r="AW19" s="328"/>
      <c r="AX19" s="329"/>
      <c r="AY19" s="330"/>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row>
    <row r="20" spans="1:153" ht="134.25" customHeight="1">
      <c r="A20" s="711"/>
      <c r="B20" s="711"/>
      <c r="C20" s="694"/>
      <c r="D20" s="711"/>
      <c r="E20" s="694"/>
      <c r="F20" s="694"/>
      <c r="G20" s="694"/>
      <c r="H20" s="694"/>
      <c r="I20" s="347" t="s">
        <v>2701</v>
      </c>
      <c r="J20" s="348" t="s">
        <v>218</v>
      </c>
      <c r="K20" s="349">
        <v>1</v>
      </c>
      <c r="L20" s="351" t="s">
        <v>2665</v>
      </c>
      <c r="M20" s="348" t="s">
        <v>2702</v>
      </c>
      <c r="N20" s="341"/>
      <c r="O20" s="341"/>
      <c r="P20" s="733" t="s">
        <v>2703</v>
      </c>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c r="AT20" s="734"/>
      <c r="AU20" s="734"/>
      <c r="AV20" s="734"/>
      <c r="AW20" s="734"/>
      <c r="AX20" s="734"/>
      <c r="AY20" s="735"/>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row>
    <row r="21" spans="1:153" ht="131.25" customHeight="1">
      <c r="A21" s="712"/>
      <c r="B21" s="712"/>
      <c r="C21" s="695"/>
      <c r="D21" s="712"/>
      <c r="E21" s="695"/>
      <c r="F21" s="695"/>
      <c r="G21" s="695"/>
      <c r="H21" s="695"/>
      <c r="I21" s="347" t="s">
        <v>2704</v>
      </c>
      <c r="J21" s="348" t="s">
        <v>218</v>
      </c>
      <c r="K21" s="349">
        <v>1</v>
      </c>
      <c r="L21" s="353">
        <v>1</v>
      </c>
      <c r="M21" s="348" t="s">
        <v>2705</v>
      </c>
      <c r="N21" s="341"/>
      <c r="O21" s="341"/>
      <c r="P21" s="348" t="s">
        <v>2706</v>
      </c>
      <c r="Q21" s="341"/>
      <c r="R21" s="341"/>
      <c r="S21" s="341"/>
      <c r="T21" s="341"/>
      <c r="U21" s="320"/>
      <c r="V21" s="320"/>
      <c r="W21" s="316"/>
      <c r="X21" s="316"/>
      <c r="Y21" s="316"/>
      <c r="Z21" s="316"/>
      <c r="AA21" s="316"/>
      <c r="AB21" s="316"/>
      <c r="AC21" s="316"/>
      <c r="AD21" s="316"/>
      <c r="AE21" s="316"/>
      <c r="AF21" s="331"/>
      <c r="AG21" s="331"/>
      <c r="AH21" s="331"/>
      <c r="AI21" s="331"/>
      <c r="AJ21" s="327"/>
      <c r="AK21" s="316"/>
      <c r="AL21" s="316"/>
      <c r="AM21" s="316"/>
      <c r="AN21" s="316"/>
      <c r="AO21" s="316"/>
      <c r="AP21" s="316"/>
      <c r="AQ21" s="321"/>
      <c r="AR21" s="322"/>
      <c r="AS21" s="320"/>
      <c r="AT21" s="320"/>
      <c r="AU21" s="319"/>
      <c r="AV21" s="319"/>
      <c r="AW21" s="328"/>
      <c r="AX21" s="329"/>
      <c r="AY21" s="330"/>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row>
    <row r="22" spans="1:153" ht="129" customHeight="1">
      <c r="A22" s="693" t="s">
        <v>2661</v>
      </c>
      <c r="B22" s="693"/>
      <c r="C22" s="693" t="s">
        <v>2707</v>
      </c>
      <c r="D22" s="693"/>
      <c r="E22" s="693" t="s">
        <v>2708</v>
      </c>
      <c r="F22" s="693"/>
      <c r="G22" s="693"/>
      <c r="H22" s="693"/>
      <c r="I22" s="347" t="s">
        <v>2709</v>
      </c>
      <c r="J22" s="348" t="s">
        <v>2710</v>
      </c>
      <c r="K22" s="349">
        <v>1</v>
      </c>
      <c r="L22" s="351" t="s">
        <v>2665</v>
      </c>
      <c r="M22" s="348" t="s">
        <v>2666</v>
      </c>
      <c r="N22" s="341"/>
      <c r="O22" s="341"/>
      <c r="P22" s="733" t="s">
        <v>2667</v>
      </c>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734"/>
      <c r="AR22" s="734"/>
      <c r="AS22" s="734"/>
      <c r="AT22" s="734"/>
      <c r="AU22" s="734"/>
      <c r="AV22" s="734"/>
      <c r="AW22" s="734"/>
      <c r="AX22" s="734"/>
      <c r="AY22" s="735"/>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row>
    <row r="23" spans="1:153" ht="84" customHeight="1">
      <c r="A23" s="694"/>
      <c r="B23" s="694"/>
      <c r="C23" s="694"/>
      <c r="D23" s="694"/>
      <c r="E23" s="694"/>
      <c r="F23" s="694"/>
      <c r="G23" s="694"/>
      <c r="H23" s="694"/>
      <c r="I23" s="347" t="s">
        <v>2711</v>
      </c>
      <c r="J23" s="348" t="s">
        <v>2710</v>
      </c>
      <c r="K23" s="349">
        <v>1</v>
      </c>
      <c r="L23" s="351" t="s">
        <v>2665</v>
      </c>
      <c r="M23" s="348" t="s">
        <v>2666</v>
      </c>
      <c r="N23" s="341"/>
      <c r="O23" s="341"/>
      <c r="P23" s="733" t="s">
        <v>2667</v>
      </c>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c r="AT23" s="734"/>
      <c r="AU23" s="734"/>
      <c r="AV23" s="734"/>
      <c r="AW23" s="734"/>
      <c r="AX23" s="734"/>
      <c r="AY23" s="735"/>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row>
    <row r="24" spans="1:153" ht="80.25" customHeight="1">
      <c r="A24" s="694"/>
      <c r="B24" s="694"/>
      <c r="C24" s="694"/>
      <c r="D24" s="694"/>
      <c r="E24" s="694"/>
      <c r="F24" s="694"/>
      <c r="G24" s="694"/>
      <c r="H24" s="694"/>
      <c r="I24" s="347" t="s">
        <v>2712</v>
      </c>
      <c r="J24" s="348" t="s">
        <v>2710</v>
      </c>
      <c r="K24" s="349">
        <v>1</v>
      </c>
      <c r="L24" s="351" t="s">
        <v>2665</v>
      </c>
      <c r="M24" s="348" t="s">
        <v>2666</v>
      </c>
      <c r="N24" s="341"/>
      <c r="O24" s="341"/>
      <c r="P24" s="733" t="s">
        <v>2667</v>
      </c>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c r="AT24" s="734"/>
      <c r="AU24" s="734"/>
      <c r="AV24" s="734"/>
      <c r="AW24" s="734"/>
      <c r="AX24" s="734"/>
      <c r="AY24" s="735"/>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row>
    <row r="25" spans="1:153" ht="77.25" customHeight="1">
      <c r="A25" s="694"/>
      <c r="B25" s="694"/>
      <c r="C25" s="694"/>
      <c r="D25" s="694"/>
      <c r="E25" s="694"/>
      <c r="F25" s="694"/>
      <c r="G25" s="694"/>
      <c r="H25" s="694"/>
      <c r="I25" s="347" t="s">
        <v>2713</v>
      </c>
      <c r="J25" s="348" t="s">
        <v>2710</v>
      </c>
      <c r="K25" s="349">
        <v>1</v>
      </c>
      <c r="L25" s="351" t="s">
        <v>2665</v>
      </c>
      <c r="M25" s="348" t="s">
        <v>2714</v>
      </c>
      <c r="N25" s="341"/>
      <c r="O25" s="341"/>
      <c r="P25" s="733" t="s">
        <v>2667</v>
      </c>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5"/>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row>
    <row r="26" spans="1:153" ht="79.5" customHeight="1">
      <c r="A26" s="694"/>
      <c r="B26" s="694"/>
      <c r="C26" s="694"/>
      <c r="D26" s="694"/>
      <c r="E26" s="694"/>
      <c r="F26" s="694"/>
      <c r="G26" s="694"/>
      <c r="H26" s="694"/>
      <c r="I26" s="347" t="s">
        <v>2715</v>
      </c>
      <c r="J26" s="348" t="s">
        <v>164</v>
      </c>
      <c r="K26" s="349">
        <v>4</v>
      </c>
      <c r="L26" s="352">
        <v>4</v>
      </c>
      <c r="M26" s="348" t="s">
        <v>2666</v>
      </c>
      <c r="N26" s="341"/>
      <c r="O26" s="341"/>
      <c r="P26" s="348" t="s">
        <v>2716</v>
      </c>
      <c r="Q26" s="341"/>
      <c r="R26" s="341"/>
      <c r="S26" s="341"/>
      <c r="T26" s="341"/>
      <c r="U26" s="320"/>
      <c r="V26" s="320"/>
      <c r="W26" s="316"/>
      <c r="X26" s="316"/>
      <c r="Y26" s="316"/>
      <c r="Z26" s="316"/>
      <c r="AA26" s="334"/>
      <c r="AB26" s="334"/>
      <c r="AC26" s="334"/>
      <c r="AD26" s="334"/>
      <c r="AE26" s="334"/>
      <c r="AF26" s="331"/>
      <c r="AG26" s="331"/>
      <c r="AH26" s="331"/>
      <c r="AI26" s="331"/>
      <c r="AJ26" s="327"/>
      <c r="AK26" s="316"/>
      <c r="AL26" s="316"/>
      <c r="AM26" s="316"/>
      <c r="AN26" s="316"/>
      <c r="AO26" s="316"/>
      <c r="AP26" s="316"/>
      <c r="AQ26" s="317"/>
      <c r="AR26" s="323"/>
      <c r="AS26" s="334"/>
      <c r="AT26" s="319"/>
      <c r="AU26" s="319"/>
      <c r="AV26" s="319"/>
      <c r="AW26" s="328"/>
      <c r="AX26" s="329"/>
      <c r="AY26" s="330"/>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row>
    <row r="27" spans="1:153" ht="63" customHeight="1">
      <c r="A27" s="694"/>
      <c r="B27" s="694"/>
      <c r="C27" s="694"/>
      <c r="D27" s="694"/>
      <c r="E27" s="694"/>
      <c r="F27" s="694"/>
      <c r="G27" s="694"/>
      <c r="H27" s="694"/>
      <c r="I27" s="347" t="s">
        <v>2717</v>
      </c>
      <c r="J27" s="348" t="s">
        <v>2669</v>
      </c>
      <c r="K27" s="349">
        <v>18</v>
      </c>
      <c r="L27" s="352">
        <v>8</v>
      </c>
      <c r="M27" s="348" t="s">
        <v>2666</v>
      </c>
      <c r="N27" s="341"/>
      <c r="O27" s="341"/>
      <c r="P27" s="348" t="s">
        <v>2718</v>
      </c>
      <c r="Q27" s="341"/>
      <c r="R27" s="341"/>
      <c r="S27" s="341"/>
      <c r="T27" s="341"/>
      <c r="U27" s="320"/>
      <c r="V27" s="320"/>
      <c r="W27" s="316"/>
      <c r="X27" s="316"/>
      <c r="Y27" s="316"/>
      <c r="Z27" s="316"/>
      <c r="AA27" s="316"/>
      <c r="AB27" s="316"/>
      <c r="AC27" s="316"/>
      <c r="AD27" s="316"/>
      <c r="AE27" s="316"/>
      <c r="AF27" s="331"/>
      <c r="AG27" s="331"/>
      <c r="AH27" s="331"/>
      <c r="AI27" s="331"/>
      <c r="AJ27" s="327"/>
      <c r="AK27" s="316"/>
      <c r="AL27" s="316"/>
      <c r="AM27" s="316"/>
      <c r="AN27" s="316"/>
      <c r="AO27" s="316"/>
      <c r="AP27" s="316"/>
      <c r="AQ27" s="317"/>
      <c r="AR27" s="323"/>
      <c r="AS27" s="334"/>
      <c r="AT27" s="319"/>
      <c r="AU27" s="319"/>
      <c r="AV27" s="319"/>
      <c r="AW27" s="328"/>
      <c r="AX27" s="329"/>
      <c r="AY27" s="330"/>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row>
    <row r="28" spans="1:153" ht="61.5" customHeight="1">
      <c r="A28" s="694"/>
      <c r="B28" s="694"/>
      <c r="C28" s="694"/>
      <c r="D28" s="694"/>
      <c r="E28" s="694"/>
      <c r="F28" s="694"/>
      <c r="G28" s="694"/>
      <c r="H28" s="694"/>
      <c r="I28" s="347" t="s">
        <v>2719</v>
      </c>
      <c r="J28" s="348" t="s">
        <v>164</v>
      </c>
      <c r="K28" s="349">
        <v>4</v>
      </c>
      <c r="L28" s="352">
        <v>4</v>
      </c>
      <c r="M28" s="348" t="s">
        <v>2666</v>
      </c>
      <c r="N28" s="341"/>
      <c r="O28" s="341"/>
      <c r="P28" s="348" t="s">
        <v>2716</v>
      </c>
      <c r="Q28" s="341"/>
      <c r="R28" s="341"/>
      <c r="S28" s="341"/>
      <c r="T28" s="341"/>
      <c r="U28" s="320"/>
      <c r="V28" s="320"/>
      <c r="W28" s="316"/>
      <c r="X28" s="316"/>
      <c r="Y28" s="316"/>
      <c r="Z28" s="316"/>
      <c r="AA28" s="334"/>
      <c r="AB28" s="334"/>
      <c r="AC28" s="334"/>
      <c r="AD28" s="334"/>
      <c r="AE28" s="334"/>
      <c r="AF28" s="331"/>
      <c r="AG28" s="331"/>
      <c r="AH28" s="331"/>
      <c r="AI28" s="331"/>
      <c r="AJ28" s="327"/>
      <c r="AK28" s="316"/>
      <c r="AL28" s="316"/>
      <c r="AM28" s="316"/>
      <c r="AN28" s="316"/>
      <c r="AO28" s="316"/>
      <c r="AP28" s="316"/>
      <c r="AQ28" s="317"/>
      <c r="AR28" s="323"/>
      <c r="AS28" s="334"/>
      <c r="AT28" s="319"/>
      <c r="AU28" s="319"/>
      <c r="AV28" s="319"/>
      <c r="AW28" s="328"/>
      <c r="AX28" s="329"/>
      <c r="AY28" s="330"/>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row>
    <row r="29" spans="1:153" ht="49.5" customHeight="1">
      <c r="A29" s="694"/>
      <c r="B29" s="694"/>
      <c r="C29" s="694"/>
      <c r="D29" s="694"/>
      <c r="E29" s="694"/>
      <c r="F29" s="694"/>
      <c r="G29" s="694"/>
      <c r="H29" s="694"/>
      <c r="I29" s="347" t="s">
        <v>2720</v>
      </c>
      <c r="J29" s="348" t="s">
        <v>2669</v>
      </c>
      <c r="K29" s="349">
        <v>18</v>
      </c>
      <c r="L29" s="352">
        <v>8</v>
      </c>
      <c r="M29" s="348" t="s">
        <v>2666</v>
      </c>
      <c r="N29" s="341"/>
      <c r="O29" s="341"/>
      <c r="P29" s="348" t="s">
        <v>2718</v>
      </c>
      <c r="Q29" s="341"/>
      <c r="R29" s="341"/>
      <c r="S29" s="341"/>
      <c r="T29" s="341"/>
      <c r="U29" s="320"/>
      <c r="V29" s="320"/>
      <c r="W29" s="316"/>
      <c r="X29" s="316"/>
      <c r="Y29" s="316"/>
      <c r="Z29" s="316"/>
      <c r="AA29" s="334"/>
      <c r="AB29" s="334"/>
      <c r="AC29" s="334"/>
      <c r="AD29" s="334"/>
      <c r="AE29" s="334"/>
      <c r="AF29" s="331"/>
      <c r="AG29" s="331"/>
      <c r="AH29" s="331"/>
      <c r="AI29" s="331"/>
      <c r="AJ29" s="327"/>
      <c r="AK29" s="316"/>
      <c r="AL29" s="316"/>
      <c r="AM29" s="316"/>
      <c r="AN29" s="316"/>
      <c r="AO29" s="316"/>
      <c r="AP29" s="316"/>
      <c r="AQ29" s="317"/>
      <c r="AR29" s="323"/>
      <c r="AS29" s="334"/>
      <c r="AT29" s="319"/>
      <c r="AU29" s="319"/>
      <c r="AV29" s="319"/>
      <c r="AW29" s="328"/>
      <c r="AX29" s="329"/>
      <c r="AY29" s="330"/>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row>
    <row r="30" spans="1:153" ht="54" customHeight="1">
      <c r="A30" s="694"/>
      <c r="B30" s="694"/>
      <c r="C30" s="694"/>
      <c r="D30" s="694"/>
      <c r="E30" s="694"/>
      <c r="F30" s="694"/>
      <c r="G30" s="694"/>
      <c r="H30" s="694"/>
      <c r="I30" s="347" t="s">
        <v>2721</v>
      </c>
      <c r="J30" s="348" t="s">
        <v>89</v>
      </c>
      <c r="K30" s="349">
        <v>1</v>
      </c>
      <c r="L30" s="352">
        <v>1</v>
      </c>
      <c r="M30" s="348" t="s">
        <v>2714</v>
      </c>
      <c r="N30" s="341"/>
      <c r="O30" s="341"/>
      <c r="P30" s="374"/>
      <c r="Q30" s="341"/>
      <c r="R30" s="341"/>
      <c r="S30" s="341"/>
      <c r="T30" s="341"/>
      <c r="U30" s="320"/>
      <c r="V30" s="320"/>
      <c r="W30" s="316"/>
      <c r="X30" s="316"/>
      <c r="Y30" s="316"/>
      <c r="Z30" s="316"/>
      <c r="AA30" s="334"/>
      <c r="AB30" s="334"/>
      <c r="AC30" s="334"/>
      <c r="AD30" s="334"/>
      <c r="AE30" s="334"/>
      <c r="AF30" s="331"/>
      <c r="AG30" s="331"/>
      <c r="AH30" s="331"/>
      <c r="AI30" s="331"/>
      <c r="AJ30" s="327"/>
      <c r="AK30" s="316"/>
      <c r="AL30" s="316"/>
      <c r="AM30" s="316"/>
      <c r="AN30" s="316"/>
      <c r="AO30" s="316"/>
      <c r="AP30" s="316"/>
      <c r="AQ30" s="317"/>
      <c r="AR30" s="323"/>
      <c r="AS30" s="334"/>
      <c r="AT30" s="319"/>
      <c r="AU30" s="319"/>
      <c r="AV30" s="319"/>
      <c r="AW30" s="328"/>
      <c r="AX30" s="329"/>
      <c r="AY30" s="330"/>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row>
    <row r="31" spans="1:153" ht="47.25" customHeight="1">
      <c r="A31" s="694"/>
      <c r="B31" s="694"/>
      <c r="C31" s="694"/>
      <c r="D31" s="694"/>
      <c r="E31" s="694"/>
      <c r="F31" s="694"/>
      <c r="G31" s="694"/>
      <c r="H31" s="694"/>
      <c r="I31" s="347" t="s">
        <v>2722</v>
      </c>
      <c r="J31" s="348" t="s">
        <v>2710</v>
      </c>
      <c r="K31" s="349">
        <v>1</v>
      </c>
      <c r="L31" s="352">
        <v>1</v>
      </c>
      <c r="M31" s="348" t="s">
        <v>2666</v>
      </c>
      <c r="N31" s="341"/>
      <c r="O31" s="341"/>
      <c r="P31" s="373" t="s">
        <v>2723</v>
      </c>
      <c r="Q31" s="341"/>
      <c r="R31" s="341"/>
      <c r="S31" s="341"/>
      <c r="T31" s="343"/>
      <c r="U31" s="320"/>
      <c r="V31" s="320"/>
      <c r="W31" s="316"/>
      <c r="X31" s="316"/>
      <c r="Y31" s="316"/>
      <c r="Z31" s="316"/>
      <c r="AA31" s="334"/>
      <c r="AB31" s="334"/>
      <c r="AC31" s="334"/>
      <c r="AD31" s="334"/>
      <c r="AE31" s="334"/>
      <c r="AF31" s="331"/>
      <c r="AG31" s="331"/>
      <c r="AH31" s="331"/>
      <c r="AI31" s="331"/>
      <c r="AJ31" s="327"/>
      <c r="AK31" s="316"/>
      <c r="AL31" s="316"/>
      <c r="AM31" s="316"/>
      <c r="AN31" s="316"/>
      <c r="AO31" s="316"/>
      <c r="AP31" s="316"/>
      <c r="AQ31" s="317"/>
      <c r="AR31" s="323"/>
      <c r="AS31" s="334"/>
      <c r="AT31" s="319"/>
      <c r="AU31" s="319"/>
      <c r="AV31" s="319"/>
      <c r="AW31" s="328"/>
      <c r="AX31" s="329"/>
      <c r="AY31" s="330"/>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row>
    <row r="32" spans="1:153" ht="44.25" customHeight="1">
      <c r="A32" s="694"/>
      <c r="B32" s="694"/>
      <c r="C32" s="694"/>
      <c r="D32" s="694"/>
      <c r="E32" s="694"/>
      <c r="F32" s="694"/>
      <c r="G32" s="694"/>
      <c r="H32" s="694"/>
      <c r="I32" s="347" t="s">
        <v>2724</v>
      </c>
      <c r="J32" s="348" t="s">
        <v>2710</v>
      </c>
      <c r="K32" s="349">
        <v>1</v>
      </c>
      <c r="L32" s="352">
        <v>1</v>
      </c>
      <c r="M32" s="348" t="s">
        <v>2666</v>
      </c>
      <c r="N32" s="341"/>
      <c r="O32" s="341"/>
      <c r="P32" s="348" t="s">
        <v>2725</v>
      </c>
      <c r="Q32" s="341"/>
      <c r="R32" s="341"/>
      <c r="S32" s="341"/>
      <c r="T32" s="343"/>
      <c r="U32" s="320"/>
      <c r="V32" s="320"/>
      <c r="W32" s="316"/>
      <c r="X32" s="316"/>
      <c r="Y32" s="316"/>
      <c r="Z32" s="316"/>
      <c r="AA32" s="316"/>
      <c r="AB32" s="316"/>
      <c r="AC32" s="316"/>
      <c r="AD32" s="316"/>
      <c r="AE32" s="316"/>
      <c r="AF32" s="331"/>
      <c r="AG32" s="331"/>
      <c r="AH32" s="331"/>
      <c r="AI32" s="331"/>
      <c r="AJ32" s="327"/>
      <c r="AK32" s="316"/>
      <c r="AL32" s="316"/>
      <c r="AM32" s="316"/>
      <c r="AN32" s="316"/>
      <c r="AO32" s="316"/>
      <c r="AP32" s="316"/>
      <c r="AQ32" s="317"/>
      <c r="AR32" s="323"/>
      <c r="AS32" s="334"/>
      <c r="AT32" s="319"/>
      <c r="AU32" s="319"/>
      <c r="AV32" s="319"/>
      <c r="AW32" s="328"/>
      <c r="AX32" s="329"/>
      <c r="AY32" s="330"/>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row>
    <row r="33" spans="1:153" ht="41.25" customHeight="1">
      <c r="A33" s="694"/>
      <c r="B33" s="694"/>
      <c r="C33" s="694"/>
      <c r="D33" s="694"/>
      <c r="E33" s="694"/>
      <c r="F33" s="694"/>
      <c r="G33" s="694"/>
      <c r="H33" s="694"/>
      <c r="I33" s="347" t="s">
        <v>2726</v>
      </c>
      <c r="J33" s="348" t="s">
        <v>2710</v>
      </c>
      <c r="K33" s="349">
        <v>1</v>
      </c>
      <c r="L33" s="352">
        <v>1</v>
      </c>
      <c r="M33" s="348" t="s">
        <v>2714</v>
      </c>
      <c r="N33" s="341"/>
      <c r="O33" s="341"/>
      <c r="P33" s="374"/>
      <c r="Q33" s="341"/>
      <c r="R33" s="341"/>
      <c r="S33" s="341"/>
      <c r="T33" s="343"/>
      <c r="U33" s="320"/>
      <c r="V33" s="320"/>
      <c r="W33" s="316"/>
      <c r="X33" s="316"/>
      <c r="Y33" s="316"/>
      <c r="Z33" s="316"/>
      <c r="AA33" s="334"/>
      <c r="AB33" s="334"/>
      <c r="AC33" s="334"/>
      <c r="AD33" s="334"/>
      <c r="AE33" s="334"/>
      <c r="AF33" s="331"/>
      <c r="AG33" s="331"/>
      <c r="AH33" s="331"/>
      <c r="AI33" s="331"/>
      <c r="AJ33" s="327"/>
      <c r="AK33" s="316"/>
      <c r="AL33" s="316"/>
      <c r="AM33" s="316"/>
      <c r="AN33" s="316"/>
      <c r="AO33" s="316"/>
      <c r="AP33" s="316"/>
      <c r="AQ33" s="317"/>
      <c r="AR33" s="323"/>
      <c r="AS33" s="334"/>
      <c r="AT33" s="319"/>
      <c r="AU33" s="319"/>
      <c r="AV33" s="319"/>
      <c r="AW33" s="328"/>
      <c r="AX33" s="329"/>
      <c r="AY33" s="330"/>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row>
    <row r="34" spans="1:153" ht="36" customHeight="1">
      <c r="A34" s="694"/>
      <c r="B34" s="694"/>
      <c r="C34" s="694"/>
      <c r="D34" s="694"/>
      <c r="E34" s="694"/>
      <c r="F34" s="694"/>
      <c r="G34" s="694"/>
      <c r="H34" s="694"/>
      <c r="I34" s="347" t="s">
        <v>2727</v>
      </c>
      <c r="J34" s="348" t="s">
        <v>218</v>
      </c>
      <c r="K34" s="349">
        <v>4</v>
      </c>
      <c r="L34" s="352">
        <v>4</v>
      </c>
      <c r="M34" s="348" t="s">
        <v>2666</v>
      </c>
      <c r="N34" s="341"/>
      <c r="O34" s="341"/>
      <c r="P34" s="348" t="s">
        <v>2728</v>
      </c>
      <c r="Q34" s="341"/>
      <c r="R34" s="341"/>
      <c r="S34" s="341"/>
      <c r="T34" s="343"/>
      <c r="U34" s="320"/>
      <c r="V34" s="320"/>
      <c r="W34" s="316"/>
      <c r="X34" s="316"/>
      <c r="Y34" s="316"/>
      <c r="Z34" s="316"/>
      <c r="AA34" s="334"/>
      <c r="AB34" s="334"/>
      <c r="AC34" s="334"/>
      <c r="AD34" s="334"/>
      <c r="AE34" s="334"/>
      <c r="AF34" s="331"/>
      <c r="AG34" s="331"/>
      <c r="AH34" s="331"/>
      <c r="AI34" s="331"/>
      <c r="AJ34" s="327"/>
      <c r="AK34" s="316"/>
      <c r="AL34" s="316"/>
      <c r="AM34" s="316"/>
      <c r="AN34" s="316"/>
      <c r="AO34" s="316"/>
      <c r="AP34" s="316"/>
      <c r="AQ34" s="317"/>
      <c r="AR34" s="323"/>
      <c r="AS34" s="334"/>
      <c r="AT34" s="319"/>
      <c r="AU34" s="319"/>
      <c r="AV34" s="319"/>
      <c r="AW34" s="328"/>
      <c r="AX34" s="329"/>
      <c r="AY34" s="330"/>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row>
    <row r="35" spans="1:153" ht="28.5" customHeight="1">
      <c r="A35" s="694"/>
      <c r="B35" s="694"/>
      <c r="C35" s="694"/>
      <c r="D35" s="694"/>
      <c r="E35" s="694"/>
      <c r="F35" s="694"/>
      <c r="G35" s="694"/>
      <c r="H35" s="694"/>
      <c r="I35" s="347" t="s">
        <v>2729</v>
      </c>
      <c r="J35" s="348" t="s">
        <v>2669</v>
      </c>
      <c r="K35" s="349">
        <v>8</v>
      </c>
      <c r="L35" s="352">
        <v>3</v>
      </c>
      <c r="M35" s="348" t="s">
        <v>2666</v>
      </c>
      <c r="N35" s="341"/>
      <c r="O35" s="341"/>
      <c r="P35" s="348" t="s">
        <v>2728</v>
      </c>
      <c r="Q35" s="341"/>
      <c r="R35" s="341"/>
      <c r="S35" s="341"/>
      <c r="T35" s="343"/>
      <c r="U35" s="320"/>
      <c r="V35" s="320"/>
      <c r="W35" s="316"/>
      <c r="X35" s="316"/>
      <c r="Y35" s="316"/>
      <c r="Z35" s="316"/>
      <c r="AA35" s="334"/>
      <c r="AB35" s="334"/>
      <c r="AC35" s="334"/>
      <c r="AD35" s="334"/>
      <c r="AE35" s="334"/>
      <c r="AF35" s="331"/>
      <c r="AG35" s="331"/>
      <c r="AH35" s="331"/>
      <c r="AI35" s="331"/>
      <c r="AJ35" s="327"/>
      <c r="AK35" s="316"/>
      <c r="AL35" s="316"/>
      <c r="AM35" s="316"/>
      <c r="AN35" s="316"/>
      <c r="AO35" s="316"/>
      <c r="AP35" s="316"/>
      <c r="AQ35" s="317"/>
      <c r="AR35" s="323"/>
      <c r="AS35" s="334"/>
      <c r="AT35" s="319"/>
      <c r="AU35" s="319"/>
      <c r="AV35" s="319"/>
      <c r="AW35" s="328"/>
      <c r="AX35" s="329"/>
      <c r="AY35" s="330"/>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row>
    <row r="36" spans="1:153" ht="36.75" customHeight="1">
      <c r="A36" s="694"/>
      <c r="B36" s="694"/>
      <c r="C36" s="694"/>
      <c r="D36" s="694"/>
      <c r="E36" s="695"/>
      <c r="F36" s="695"/>
      <c r="G36" s="695"/>
      <c r="H36" s="695"/>
      <c r="I36" s="347" t="s">
        <v>2730</v>
      </c>
      <c r="J36" s="348" t="s">
        <v>2710</v>
      </c>
      <c r="K36" s="349">
        <v>1</v>
      </c>
      <c r="L36" s="352">
        <v>1</v>
      </c>
      <c r="M36" s="348" t="s">
        <v>2666</v>
      </c>
      <c r="N36" s="341"/>
      <c r="O36" s="341"/>
      <c r="P36" s="348" t="s">
        <v>2731</v>
      </c>
      <c r="Q36" s="341"/>
      <c r="R36" s="341"/>
      <c r="S36" s="341"/>
      <c r="T36" s="343"/>
      <c r="U36" s="320"/>
      <c r="V36" s="320"/>
      <c r="W36" s="316"/>
      <c r="X36" s="316"/>
      <c r="Y36" s="316"/>
      <c r="Z36" s="316"/>
      <c r="AA36" s="316"/>
      <c r="AB36" s="316"/>
      <c r="AC36" s="316"/>
      <c r="AD36" s="316"/>
      <c r="AE36" s="316"/>
      <c r="AF36" s="331"/>
      <c r="AG36" s="331"/>
      <c r="AH36" s="331"/>
      <c r="AI36" s="331"/>
      <c r="AJ36" s="327"/>
      <c r="AK36" s="316"/>
      <c r="AL36" s="316"/>
      <c r="AM36" s="316"/>
      <c r="AN36" s="316"/>
      <c r="AO36" s="316"/>
      <c r="AP36" s="316"/>
      <c r="AQ36" s="317"/>
      <c r="AR36" s="323"/>
      <c r="AS36" s="334"/>
      <c r="AT36" s="319"/>
      <c r="AU36" s="319"/>
      <c r="AV36" s="319"/>
      <c r="AW36" s="328"/>
      <c r="AX36" s="329"/>
      <c r="AY36" s="330"/>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c r="DV36" s="326"/>
      <c r="DW36" s="326"/>
      <c r="DX36" s="326"/>
      <c r="DY36" s="326"/>
      <c r="DZ36" s="326"/>
      <c r="EA36" s="326"/>
      <c r="EB36" s="326"/>
      <c r="EC36" s="326"/>
      <c r="ED36" s="326"/>
      <c r="EE36" s="326"/>
      <c r="EF36" s="326"/>
      <c r="EG36" s="326"/>
      <c r="EH36" s="326"/>
      <c r="EI36" s="326"/>
      <c r="EJ36" s="326"/>
      <c r="EK36" s="326"/>
      <c r="EL36" s="326"/>
      <c r="EM36" s="326"/>
      <c r="EN36" s="326"/>
      <c r="EO36" s="326"/>
      <c r="EP36" s="326"/>
      <c r="EQ36" s="326"/>
      <c r="ER36" s="326"/>
      <c r="ES36" s="326"/>
      <c r="ET36" s="326"/>
      <c r="EU36" s="326"/>
      <c r="EV36" s="326"/>
      <c r="EW36" s="326"/>
    </row>
    <row r="37" spans="1:153" ht="45" customHeight="1">
      <c r="A37" s="694"/>
      <c r="B37" s="694"/>
      <c r="C37" s="694"/>
      <c r="D37" s="694"/>
      <c r="E37" s="693" t="s">
        <v>2732</v>
      </c>
      <c r="F37" s="693"/>
      <c r="G37" s="693"/>
      <c r="H37" s="693"/>
      <c r="I37" s="347" t="s">
        <v>2733</v>
      </c>
      <c r="J37" s="348" t="s">
        <v>164</v>
      </c>
      <c r="K37" s="349">
        <v>4</v>
      </c>
      <c r="L37" s="352">
        <v>2</v>
      </c>
      <c r="M37" s="348" t="s">
        <v>2734</v>
      </c>
      <c r="N37" s="341"/>
      <c r="O37" s="341"/>
      <c r="P37" s="373" t="s">
        <v>2735</v>
      </c>
      <c r="Q37" s="341"/>
      <c r="R37" s="341"/>
      <c r="S37" s="341"/>
      <c r="T37" s="343"/>
      <c r="U37" s="320"/>
      <c r="V37" s="320"/>
      <c r="W37" s="316"/>
      <c r="X37" s="316"/>
      <c r="Y37" s="316"/>
      <c r="Z37" s="316"/>
      <c r="AA37" s="316"/>
      <c r="AB37" s="316"/>
      <c r="AC37" s="316"/>
      <c r="AD37" s="316"/>
      <c r="AE37" s="316"/>
      <c r="AF37" s="331"/>
      <c r="AG37" s="331"/>
      <c r="AH37" s="331"/>
      <c r="AI37" s="331"/>
      <c r="AJ37" s="327"/>
      <c r="AK37" s="316"/>
      <c r="AL37" s="316"/>
      <c r="AM37" s="316"/>
      <c r="AN37" s="316"/>
      <c r="AO37" s="316"/>
      <c r="AP37" s="316"/>
      <c r="AQ37" s="317"/>
      <c r="AR37" s="323"/>
      <c r="AS37" s="334"/>
      <c r="AT37" s="319"/>
      <c r="AU37" s="319"/>
      <c r="AV37" s="319"/>
      <c r="AW37" s="328"/>
      <c r="AX37" s="329"/>
      <c r="AY37" s="330"/>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c r="CZ37" s="326"/>
      <c r="DA37" s="326"/>
      <c r="DB37" s="326"/>
      <c r="DC37" s="326"/>
      <c r="DD37" s="326"/>
      <c r="DE37" s="326"/>
      <c r="DF37" s="326"/>
      <c r="DG37" s="326"/>
      <c r="DH37" s="326"/>
      <c r="DI37" s="326"/>
      <c r="DJ37" s="326"/>
      <c r="DK37" s="326"/>
      <c r="DL37" s="326"/>
      <c r="DM37" s="326"/>
      <c r="DN37" s="326"/>
      <c r="DO37" s="326"/>
      <c r="DP37" s="326"/>
      <c r="DQ37" s="326"/>
      <c r="DR37" s="326"/>
      <c r="DS37" s="326"/>
      <c r="DT37" s="326"/>
      <c r="DU37" s="326"/>
      <c r="DV37" s="326"/>
      <c r="DW37" s="326"/>
      <c r="DX37" s="326"/>
      <c r="DY37" s="326"/>
      <c r="DZ37" s="326"/>
      <c r="EA37" s="326"/>
      <c r="EB37" s="326"/>
      <c r="EC37" s="326"/>
      <c r="ED37" s="326"/>
      <c r="EE37" s="326"/>
      <c r="EF37" s="326"/>
      <c r="EG37" s="326"/>
      <c r="EH37" s="326"/>
      <c r="EI37" s="326"/>
      <c r="EJ37" s="326"/>
      <c r="EK37" s="326"/>
      <c r="EL37" s="326"/>
      <c r="EM37" s="326"/>
      <c r="EN37" s="326"/>
      <c r="EO37" s="326"/>
      <c r="EP37" s="326"/>
      <c r="EQ37" s="326"/>
      <c r="ER37" s="326"/>
      <c r="ES37" s="326"/>
      <c r="ET37" s="326"/>
      <c r="EU37" s="326"/>
      <c r="EV37" s="326"/>
      <c r="EW37" s="326"/>
    </row>
    <row r="38" spans="1:153" ht="31.5">
      <c r="A38" s="694"/>
      <c r="B38" s="694"/>
      <c r="C38" s="694"/>
      <c r="D38" s="694"/>
      <c r="E38" s="694"/>
      <c r="F38" s="694"/>
      <c r="G38" s="694"/>
      <c r="H38" s="694"/>
      <c r="I38" s="347" t="s">
        <v>2736</v>
      </c>
      <c r="J38" s="348" t="s">
        <v>2669</v>
      </c>
      <c r="K38" s="349">
        <v>19</v>
      </c>
      <c r="L38" s="352">
        <v>8</v>
      </c>
      <c r="M38" s="348" t="s">
        <v>2737</v>
      </c>
      <c r="N38" s="341"/>
      <c r="O38" s="341"/>
      <c r="P38" s="373" t="s">
        <v>2735</v>
      </c>
      <c r="Q38" s="341"/>
      <c r="R38" s="341"/>
      <c r="S38" s="341"/>
      <c r="T38" s="343"/>
      <c r="U38" s="320"/>
      <c r="V38" s="320"/>
      <c r="W38" s="316"/>
      <c r="X38" s="316"/>
      <c r="Y38" s="316"/>
      <c r="Z38" s="316"/>
      <c r="AA38" s="334"/>
      <c r="AB38" s="334"/>
      <c r="AC38" s="334"/>
      <c r="AD38" s="334"/>
      <c r="AE38" s="334"/>
      <c r="AF38" s="331"/>
      <c r="AG38" s="331"/>
      <c r="AH38" s="331"/>
      <c r="AI38" s="331"/>
      <c r="AJ38" s="327"/>
      <c r="AK38" s="316"/>
      <c r="AL38" s="316"/>
      <c r="AM38" s="316"/>
      <c r="AN38" s="316"/>
      <c r="AO38" s="316"/>
      <c r="AP38" s="316"/>
      <c r="AQ38" s="317"/>
      <c r="AR38" s="323"/>
      <c r="AS38" s="334"/>
      <c r="AT38" s="319"/>
      <c r="AU38" s="319"/>
      <c r="AV38" s="319"/>
      <c r="AW38" s="328"/>
      <c r="AX38" s="329"/>
      <c r="AY38" s="330"/>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c r="DV38" s="326"/>
      <c r="DW38" s="326"/>
      <c r="DX38" s="326"/>
      <c r="DY38" s="326"/>
      <c r="DZ38" s="326"/>
      <c r="EA38" s="326"/>
      <c r="EB38" s="326"/>
      <c r="EC38" s="326"/>
      <c r="ED38" s="326"/>
      <c r="EE38" s="326"/>
      <c r="EF38" s="326"/>
      <c r="EG38" s="326"/>
      <c r="EH38" s="326"/>
      <c r="EI38" s="326"/>
      <c r="EJ38" s="326"/>
      <c r="EK38" s="326"/>
      <c r="EL38" s="326"/>
      <c r="EM38" s="326"/>
      <c r="EN38" s="326"/>
      <c r="EO38" s="326"/>
      <c r="EP38" s="326"/>
      <c r="EQ38" s="326"/>
      <c r="ER38" s="326"/>
      <c r="ES38" s="326"/>
      <c r="ET38" s="326"/>
      <c r="EU38" s="326"/>
      <c r="EV38" s="326"/>
      <c r="EW38" s="326"/>
    </row>
    <row r="39" spans="1:153" ht="51.75" customHeight="1">
      <c r="A39" s="694"/>
      <c r="B39" s="694"/>
      <c r="C39" s="694"/>
      <c r="D39" s="694"/>
      <c r="E39" s="694"/>
      <c r="F39" s="694"/>
      <c r="G39" s="694"/>
      <c r="H39" s="694"/>
      <c r="I39" s="347" t="s">
        <v>2738</v>
      </c>
      <c r="J39" s="348" t="s">
        <v>164</v>
      </c>
      <c r="K39" s="349">
        <v>4</v>
      </c>
      <c r="L39" s="352">
        <v>2</v>
      </c>
      <c r="M39" s="348" t="s">
        <v>2734</v>
      </c>
      <c r="N39" s="341"/>
      <c r="O39" s="341"/>
      <c r="P39" s="373" t="s">
        <v>2739</v>
      </c>
      <c r="Q39" s="341"/>
      <c r="R39" s="341"/>
      <c r="S39" s="341"/>
      <c r="T39" s="343"/>
      <c r="U39" s="320"/>
      <c r="V39" s="320"/>
      <c r="W39" s="316"/>
      <c r="X39" s="316"/>
      <c r="Y39" s="316"/>
      <c r="Z39" s="316"/>
      <c r="AA39" s="316"/>
      <c r="AB39" s="316"/>
      <c r="AC39" s="316"/>
      <c r="AD39" s="316"/>
      <c r="AE39" s="316"/>
      <c r="AF39" s="331"/>
      <c r="AG39" s="331"/>
      <c r="AH39" s="331"/>
      <c r="AI39" s="331"/>
      <c r="AJ39" s="327"/>
      <c r="AK39" s="316"/>
      <c r="AL39" s="316"/>
      <c r="AM39" s="316"/>
      <c r="AN39" s="316"/>
      <c r="AO39" s="316"/>
      <c r="AP39" s="316"/>
      <c r="AQ39" s="317"/>
      <c r="AR39" s="323"/>
      <c r="AS39" s="334"/>
      <c r="AT39" s="319"/>
      <c r="AU39" s="319"/>
      <c r="AV39" s="319"/>
      <c r="AW39" s="328"/>
      <c r="AX39" s="329"/>
      <c r="AY39" s="330"/>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c r="CW39" s="326"/>
      <c r="CX39" s="326"/>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6"/>
      <c r="ET39" s="326"/>
      <c r="EU39" s="326"/>
      <c r="EV39" s="326"/>
      <c r="EW39" s="326"/>
    </row>
    <row r="40" spans="1:153" ht="87.75" customHeight="1">
      <c r="A40" s="694"/>
      <c r="B40" s="694"/>
      <c r="C40" s="694"/>
      <c r="D40" s="694"/>
      <c r="E40" s="694"/>
      <c r="F40" s="694"/>
      <c r="G40" s="694"/>
      <c r="H40" s="694"/>
      <c r="I40" s="347" t="s">
        <v>2740</v>
      </c>
      <c r="J40" s="348" t="s">
        <v>2669</v>
      </c>
      <c r="K40" s="349">
        <v>19</v>
      </c>
      <c r="L40" s="352">
        <v>8</v>
      </c>
      <c r="M40" s="348" t="s">
        <v>2737</v>
      </c>
      <c r="N40" s="341"/>
      <c r="O40" s="341"/>
      <c r="P40" s="373" t="s">
        <v>2741</v>
      </c>
      <c r="Q40" s="341"/>
      <c r="R40" s="341"/>
      <c r="S40" s="341"/>
      <c r="T40" s="343"/>
      <c r="U40" s="320"/>
      <c r="V40" s="320"/>
      <c r="W40" s="316"/>
      <c r="X40" s="316"/>
      <c r="Y40" s="316"/>
      <c r="Z40" s="316"/>
      <c r="AA40" s="334"/>
      <c r="AB40" s="334"/>
      <c r="AC40" s="334"/>
      <c r="AD40" s="334"/>
      <c r="AE40" s="334"/>
      <c r="AF40" s="331"/>
      <c r="AG40" s="331"/>
      <c r="AH40" s="331"/>
      <c r="AI40" s="331"/>
      <c r="AJ40" s="327"/>
      <c r="AK40" s="316"/>
      <c r="AL40" s="316"/>
      <c r="AM40" s="316"/>
      <c r="AN40" s="316"/>
      <c r="AO40" s="316"/>
      <c r="AP40" s="316"/>
      <c r="AQ40" s="317"/>
      <c r="AR40" s="323"/>
      <c r="AS40" s="334"/>
      <c r="AT40" s="319"/>
      <c r="AU40" s="319"/>
      <c r="AV40" s="319"/>
      <c r="AW40" s="328"/>
      <c r="AX40" s="329"/>
      <c r="AY40" s="330"/>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326"/>
      <c r="CB40" s="326"/>
      <c r="CC40" s="326"/>
      <c r="CD40" s="326"/>
      <c r="CE40" s="326"/>
      <c r="CF40" s="326"/>
      <c r="CG40" s="326"/>
      <c r="CH40" s="326"/>
      <c r="CI40" s="326"/>
      <c r="CJ40" s="326"/>
      <c r="CK40" s="326"/>
      <c r="CL40" s="326"/>
      <c r="CM40" s="326"/>
      <c r="CN40" s="326"/>
      <c r="CO40" s="326"/>
      <c r="CP40" s="326"/>
      <c r="CQ40" s="326"/>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6"/>
      <c r="ES40" s="326"/>
      <c r="ET40" s="326"/>
      <c r="EU40" s="326"/>
      <c r="EV40" s="326"/>
      <c r="EW40" s="326"/>
    </row>
    <row r="41" spans="1:153" ht="54.75" customHeight="1">
      <c r="A41" s="694"/>
      <c r="B41" s="694"/>
      <c r="C41" s="694"/>
      <c r="D41" s="694"/>
      <c r="E41" s="694"/>
      <c r="F41" s="694"/>
      <c r="G41" s="694"/>
      <c r="H41" s="694"/>
      <c r="I41" s="347" t="s">
        <v>2742</v>
      </c>
      <c r="J41" s="348" t="s">
        <v>164</v>
      </c>
      <c r="K41" s="349">
        <v>4</v>
      </c>
      <c r="L41" s="352">
        <v>2</v>
      </c>
      <c r="M41" s="348" t="s">
        <v>2734</v>
      </c>
      <c r="N41" s="341"/>
      <c r="O41" s="341"/>
      <c r="P41" s="348" t="s">
        <v>2743</v>
      </c>
      <c r="Q41" s="341"/>
      <c r="R41" s="341"/>
      <c r="S41" s="341"/>
      <c r="T41" s="343"/>
      <c r="U41" s="320"/>
      <c r="V41" s="320"/>
      <c r="W41" s="316"/>
      <c r="X41" s="316"/>
      <c r="Y41" s="316"/>
      <c r="Z41" s="316"/>
      <c r="AA41" s="334"/>
      <c r="AB41" s="334"/>
      <c r="AC41" s="334"/>
      <c r="AD41" s="334"/>
      <c r="AE41" s="334"/>
      <c r="AF41" s="331"/>
      <c r="AG41" s="331"/>
      <c r="AH41" s="331"/>
      <c r="AI41" s="331"/>
      <c r="AJ41" s="327"/>
      <c r="AK41" s="316"/>
      <c r="AL41" s="316"/>
      <c r="AM41" s="316"/>
      <c r="AN41" s="316"/>
      <c r="AO41" s="316"/>
      <c r="AP41" s="316"/>
      <c r="AQ41" s="317"/>
      <c r="AR41" s="323"/>
      <c r="AS41" s="334"/>
      <c r="AT41" s="319"/>
      <c r="AU41" s="319"/>
      <c r="AV41" s="319"/>
      <c r="AW41" s="328"/>
      <c r="AX41" s="329"/>
      <c r="AY41" s="330"/>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c r="CN41" s="326"/>
      <c r="CO41" s="326"/>
      <c r="CP41" s="326"/>
      <c r="CQ41" s="326"/>
      <c r="CR41" s="326"/>
      <c r="CS41" s="326"/>
      <c r="CT41" s="326"/>
      <c r="CU41" s="326"/>
      <c r="CV41" s="326"/>
      <c r="CW41" s="326"/>
      <c r="CX41" s="326"/>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6"/>
      <c r="EB41" s="326"/>
      <c r="EC41" s="326"/>
      <c r="ED41" s="326"/>
      <c r="EE41" s="326"/>
      <c r="EF41" s="326"/>
      <c r="EG41" s="326"/>
      <c r="EH41" s="326"/>
      <c r="EI41" s="326"/>
      <c r="EJ41" s="326"/>
      <c r="EK41" s="326"/>
      <c r="EL41" s="326"/>
      <c r="EM41" s="326"/>
      <c r="EN41" s="326"/>
      <c r="EO41" s="326"/>
      <c r="EP41" s="326"/>
      <c r="EQ41" s="326"/>
      <c r="ER41" s="326"/>
      <c r="ES41" s="326"/>
      <c r="ET41" s="326"/>
      <c r="EU41" s="326"/>
      <c r="EV41" s="326"/>
      <c r="EW41" s="326"/>
    </row>
    <row r="42" spans="1:153" ht="52.5" customHeight="1">
      <c r="A42" s="694"/>
      <c r="B42" s="694"/>
      <c r="C42" s="694"/>
      <c r="D42" s="694"/>
      <c r="E42" s="694"/>
      <c r="F42" s="694"/>
      <c r="G42" s="694"/>
      <c r="H42" s="694"/>
      <c r="I42" s="347" t="s">
        <v>2744</v>
      </c>
      <c r="J42" s="348" t="s">
        <v>2669</v>
      </c>
      <c r="K42" s="349">
        <v>19</v>
      </c>
      <c r="L42" s="352">
        <v>8</v>
      </c>
      <c r="M42" s="348" t="s">
        <v>2737</v>
      </c>
      <c r="N42" s="341"/>
      <c r="O42" s="341"/>
      <c r="P42" s="348" t="s">
        <v>2743</v>
      </c>
      <c r="Q42" s="341"/>
      <c r="R42" s="341"/>
      <c r="S42" s="341"/>
      <c r="T42" s="343"/>
      <c r="U42" s="320"/>
      <c r="V42" s="320"/>
      <c r="W42" s="316"/>
      <c r="X42" s="316"/>
      <c r="Y42" s="316"/>
      <c r="Z42" s="316"/>
      <c r="AA42" s="316"/>
      <c r="AB42" s="316"/>
      <c r="AC42" s="316"/>
      <c r="AD42" s="316"/>
      <c r="AE42" s="316"/>
      <c r="AF42" s="331"/>
      <c r="AG42" s="331"/>
      <c r="AH42" s="331"/>
      <c r="AI42" s="331"/>
      <c r="AJ42" s="327"/>
      <c r="AK42" s="316"/>
      <c r="AL42" s="316"/>
      <c r="AM42" s="316"/>
      <c r="AN42" s="316"/>
      <c r="AO42" s="316"/>
      <c r="AP42" s="316"/>
      <c r="AQ42" s="317"/>
      <c r="AR42" s="323"/>
      <c r="AS42" s="334"/>
      <c r="AT42" s="319"/>
      <c r="AU42" s="319"/>
      <c r="AV42" s="319"/>
      <c r="AW42" s="328"/>
      <c r="AX42" s="329"/>
      <c r="AY42" s="330"/>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row>
    <row r="43" spans="1:153" ht="63" customHeight="1">
      <c r="A43" s="694"/>
      <c r="B43" s="694"/>
      <c r="C43" s="694"/>
      <c r="D43" s="694"/>
      <c r="E43" s="694"/>
      <c r="F43" s="694"/>
      <c r="G43" s="694"/>
      <c r="H43" s="694"/>
      <c r="I43" s="347" t="s">
        <v>2745</v>
      </c>
      <c r="J43" s="348" t="s">
        <v>164</v>
      </c>
      <c r="K43" s="349">
        <v>1</v>
      </c>
      <c r="L43" s="351" t="s">
        <v>2665</v>
      </c>
      <c r="M43" s="348" t="s">
        <v>2746</v>
      </c>
      <c r="N43" s="341"/>
      <c r="O43" s="341"/>
      <c r="P43" s="733" t="s">
        <v>2667</v>
      </c>
      <c r="Q43" s="734"/>
      <c r="R43" s="734"/>
      <c r="S43" s="734"/>
      <c r="T43" s="734"/>
      <c r="U43" s="734"/>
      <c r="V43" s="734"/>
      <c r="W43" s="734"/>
      <c r="X43" s="734"/>
      <c r="Y43" s="734"/>
      <c r="Z43" s="734"/>
      <c r="AA43" s="734"/>
      <c r="AB43" s="734"/>
      <c r="AC43" s="734"/>
      <c r="AD43" s="734"/>
      <c r="AE43" s="734"/>
      <c r="AF43" s="734"/>
      <c r="AG43" s="734"/>
      <c r="AH43" s="734"/>
      <c r="AI43" s="734"/>
      <c r="AJ43" s="734"/>
      <c r="AK43" s="734"/>
      <c r="AL43" s="734"/>
      <c r="AM43" s="734"/>
      <c r="AN43" s="734"/>
      <c r="AO43" s="734"/>
      <c r="AP43" s="734"/>
      <c r="AQ43" s="734"/>
      <c r="AR43" s="734"/>
      <c r="AS43" s="734"/>
      <c r="AT43" s="734"/>
      <c r="AU43" s="734"/>
      <c r="AV43" s="734"/>
      <c r="AW43" s="734"/>
      <c r="AX43" s="734"/>
      <c r="AY43" s="735"/>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6"/>
      <c r="EB43" s="326"/>
      <c r="EC43" s="326"/>
      <c r="ED43" s="326"/>
      <c r="EE43" s="326"/>
      <c r="EF43" s="326"/>
      <c r="EG43" s="326"/>
      <c r="EH43" s="326"/>
      <c r="EI43" s="326"/>
      <c r="EJ43" s="326"/>
      <c r="EK43" s="326"/>
      <c r="EL43" s="326"/>
      <c r="EM43" s="326"/>
      <c r="EN43" s="326"/>
      <c r="EO43" s="326"/>
      <c r="EP43" s="326"/>
      <c r="EQ43" s="326"/>
      <c r="ER43" s="326"/>
      <c r="ES43" s="326"/>
      <c r="ET43" s="326"/>
      <c r="EU43" s="326"/>
      <c r="EV43" s="326"/>
      <c r="EW43" s="326"/>
    </row>
    <row r="44" spans="1:153" ht="31.5">
      <c r="A44" s="694"/>
      <c r="B44" s="694"/>
      <c r="C44" s="694"/>
      <c r="D44" s="694"/>
      <c r="E44" s="694"/>
      <c r="F44" s="694"/>
      <c r="G44" s="694"/>
      <c r="H44" s="694"/>
      <c r="I44" s="347" t="s">
        <v>2747</v>
      </c>
      <c r="J44" s="348" t="s">
        <v>2669</v>
      </c>
      <c r="K44" s="349">
        <v>19</v>
      </c>
      <c r="L44" s="352">
        <v>8</v>
      </c>
      <c r="M44" s="348" t="s">
        <v>2737</v>
      </c>
      <c r="N44" s="341"/>
      <c r="O44" s="341"/>
      <c r="P44" s="348" t="s">
        <v>2741</v>
      </c>
      <c r="Q44" s="341"/>
      <c r="R44" s="341"/>
      <c r="S44" s="341"/>
      <c r="T44" s="343"/>
      <c r="U44" s="320"/>
      <c r="V44" s="320"/>
      <c r="W44" s="316"/>
      <c r="X44" s="316"/>
      <c r="Y44" s="316"/>
      <c r="Z44" s="316"/>
      <c r="AA44" s="334"/>
      <c r="AB44" s="334"/>
      <c r="AC44" s="334"/>
      <c r="AD44" s="334"/>
      <c r="AE44" s="334"/>
      <c r="AF44" s="331"/>
      <c r="AG44" s="331"/>
      <c r="AH44" s="331"/>
      <c r="AI44" s="331"/>
      <c r="AJ44" s="327"/>
      <c r="AK44" s="316"/>
      <c r="AL44" s="316"/>
      <c r="AM44" s="316"/>
      <c r="AN44" s="316"/>
      <c r="AO44" s="316"/>
      <c r="AP44" s="316"/>
      <c r="AQ44" s="317"/>
      <c r="AR44" s="323"/>
      <c r="AS44" s="334"/>
      <c r="AT44" s="319"/>
      <c r="AU44" s="319"/>
      <c r="AV44" s="319"/>
      <c r="AW44" s="328"/>
      <c r="AX44" s="329"/>
      <c r="AY44" s="330"/>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c r="DV44" s="326"/>
      <c r="DW44" s="326"/>
      <c r="DX44" s="326"/>
      <c r="DY44" s="326"/>
      <c r="DZ44" s="326"/>
      <c r="EA44" s="326"/>
      <c r="EB44" s="326"/>
      <c r="EC44" s="326"/>
      <c r="ED44" s="326"/>
      <c r="EE44" s="326"/>
      <c r="EF44" s="326"/>
      <c r="EG44" s="326"/>
      <c r="EH44" s="326"/>
      <c r="EI44" s="326"/>
      <c r="EJ44" s="326"/>
      <c r="EK44" s="326"/>
      <c r="EL44" s="326"/>
      <c r="EM44" s="326"/>
      <c r="EN44" s="326"/>
      <c r="EO44" s="326"/>
      <c r="EP44" s="326"/>
      <c r="EQ44" s="326"/>
      <c r="ER44" s="326"/>
      <c r="ES44" s="326"/>
      <c r="ET44" s="326"/>
      <c r="EU44" s="326"/>
      <c r="EV44" s="326"/>
      <c r="EW44" s="326"/>
    </row>
    <row r="45" spans="1:153" ht="135" customHeight="1">
      <c r="A45" s="694"/>
      <c r="B45" s="694"/>
      <c r="C45" s="694"/>
      <c r="D45" s="694"/>
      <c r="E45" s="694"/>
      <c r="F45" s="694"/>
      <c r="G45" s="694"/>
      <c r="H45" s="694"/>
      <c r="I45" s="347" t="s">
        <v>2748</v>
      </c>
      <c r="J45" s="348" t="s">
        <v>2669</v>
      </c>
      <c r="K45" s="349">
        <v>20</v>
      </c>
      <c r="L45" s="352">
        <v>8</v>
      </c>
      <c r="M45" s="348" t="s">
        <v>2749</v>
      </c>
      <c r="N45" s="341"/>
      <c r="O45" s="341"/>
      <c r="P45" s="348" t="s">
        <v>2735</v>
      </c>
      <c r="Q45" s="341"/>
      <c r="R45" s="341"/>
      <c r="S45" s="341"/>
      <c r="T45" s="341"/>
      <c r="U45" s="320"/>
      <c r="V45" s="320"/>
      <c r="W45" s="316"/>
      <c r="X45" s="316"/>
      <c r="Y45" s="316"/>
      <c r="Z45" s="316"/>
      <c r="AA45" s="334"/>
      <c r="AB45" s="334"/>
      <c r="AC45" s="334"/>
      <c r="AD45" s="334"/>
      <c r="AE45" s="334"/>
      <c r="AF45" s="331"/>
      <c r="AG45" s="331"/>
      <c r="AH45" s="331"/>
      <c r="AI45" s="331"/>
      <c r="AJ45" s="327"/>
      <c r="AK45" s="316"/>
      <c r="AL45" s="316"/>
      <c r="AM45" s="316"/>
      <c r="AN45" s="316"/>
      <c r="AO45" s="316"/>
      <c r="AP45" s="316"/>
      <c r="AQ45" s="317"/>
      <c r="AR45" s="323"/>
      <c r="AS45" s="334"/>
      <c r="AT45" s="319"/>
      <c r="AU45" s="319"/>
      <c r="AV45" s="319"/>
      <c r="AW45" s="328"/>
      <c r="AX45" s="329"/>
      <c r="AY45" s="330"/>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row>
    <row r="46" spans="1:153" ht="86.25" customHeight="1">
      <c r="A46" s="694"/>
      <c r="B46" s="694"/>
      <c r="C46" s="694"/>
      <c r="D46" s="694"/>
      <c r="E46" s="694"/>
      <c r="F46" s="694"/>
      <c r="G46" s="694"/>
      <c r="H46" s="694"/>
      <c r="I46" s="347" t="s">
        <v>2750</v>
      </c>
      <c r="J46" s="348" t="s">
        <v>2751</v>
      </c>
      <c r="K46" s="349">
        <v>13</v>
      </c>
      <c r="L46" s="351" t="s">
        <v>2665</v>
      </c>
      <c r="M46" s="348" t="s">
        <v>2752</v>
      </c>
      <c r="N46" s="341"/>
      <c r="O46" s="341"/>
      <c r="P46" s="733" t="s">
        <v>2703</v>
      </c>
      <c r="Q46" s="734"/>
      <c r="R46" s="734"/>
      <c r="S46" s="734"/>
      <c r="T46" s="734"/>
      <c r="U46" s="734"/>
      <c r="V46" s="734"/>
      <c r="W46" s="734"/>
      <c r="X46" s="734"/>
      <c r="Y46" s="734"/>
      <c r="Z46" s="734"/>
      <c r="AA46" s="734"/>
      <c r="AB46" s="734"/>
      <c r="AC46" s="734"/>
      <c r="AD46" s="734"/>
      <c r="AE46" s="734"/>
      <c r="AF46" s="734"/>
      <c r="AG46" s="734"/>
      <c r="AH46" s="734"/>
      <c r="AI46" s="734"/>
      <c r="AJ46" s="734"/>
      <c r="AK46" s="734"/>
      <c r="AL46" s="734"/>
      <c r="AM46" s="734"/>
      <c r="AN46" s="734"/>
      <c r="AO46" s="734"/>
      <c r="AP46" s="734"/>
      <c r="AQ46" s="734"/>
      <c r="AR46" s="734"/>
      <c r="AS46" s="734"/>
      <c r="AT46" s="734"/>
      <c r="AU46" s="734"/>
      <c r="AV46" s="734"/>
      <c r="AW46" s="734"/>
      <c r="AX46" s="734"/>
      <c r="AY46" s="735"/>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c r="DV46" s="326"/>
      <c r="DW46" s="326"/>
      <c r="DX46" s="326"/>
      <c r="DY46" s="326"/>
      <c r="DZ46" s="326"/>
      <c r="EA46" s="326"/>
      <c r="EB46" s="326"/>
      <c r="EC46" s="326"/>
      <c r="ED46" s="326"/>
      <c r="EE46" s="326"/>
      <c r="EF46" s="326"/>
      <c r="EG46" s="326"/>
      <c r="EH46" s="326"/>
      <c r="EI46" s="326"/>
      <c r="EJ46" s="326"/>
      <c r="EK46" s="326"/>
      <c r="EL46" s="326"/>
      <c r="EM46" s="326"/>
      <c r="EN46" s="326"/>
      <c r="EO46" s="326"/>
      <c r="EP46" s="326"/>
      <c r="EQ46" s="326"/>
      <c r="ER46" s="326"/>
      <c r="ES46" s="326"/>
      <c r="ET46" s="326"/>
      <c r="EU46" s="326"/>
      <c r="EV46" s="326"/>
      <c r="EW46" s="326"/>
    </row>
    <row r="47" spans="1:153" ht="84.75" customHeight="1">
      <c r="A47" s="694"/>
      <c r="B47" s="694"/>
      <c r="C47" s="694"/>
      <c r="D47" s="694"/>
      <c r="E47" s="694"/>
      <c r="F47" s="694"/>
      <c r="G47" s="694"/>
      <c r="H47" s="694"/>
      <c r="I47" s="347" t="s">
        <v>2753</v>
      </c>
      <c r="J47" s="348" t="s">
        <v>164</v>
      </c>
      <c r="K47" s="349">
        <v>13</v>
      </c>
      <c r="L47" s="351" t="s">
        <v>2665</v>
      </c>
      <c r="M47" s="348" t="s">
        <v>2752</v>
      </c>
      <c r="N47" s="341"/>
      <c r="O47" s="341"/>
      <c r="P47" s="733" t="s">
        <v>2703</v>
      </c>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c r="AT47" s="734"/>
      <c r="AU47" s="734"/>
      <c r="AV47" s="734"/>
      <c r="AW47" s="734"/>
      <c r="AX47" s="734"/>
      <c r="AY47" s="735"/>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c r="DV47" s="326"/>
      <c r="DW47" s="326"/>
      <c r="DX47" s="326"/>
      <c r="DY47" s="326"/>
      <c r="DZ47" s="326"/>
      <c r="EA47" s="326"/>
      <c r="EB47" s="326"/>
      <c r="EC47" s="326"/>
      <c r="ED47" s="326"/>
      <c r="EE47" s="326"/>
      <c r="EF47" s="326"/>
      <c r="EG47" s="326"/>
      <c r="EH47" s="326"/>
      <c r="EI47" s="326"/>
      <c r="EJ47" s="326"/>
      <c r="EK47" s="326"/>
      <c r="EL47" s="326"/>
      <c r="EM47" s="326"/>
      <c r="EN47" s="326"/>
      <c r="EO47" s="326"/>
      <c r="EP47" s="326"/>
      <c r="EQ47" s="326"/>
      <c r="ER47" s="326"/>
      <c r="ES47" s="326"/>
      <c r="ET47" s="326"/>
      <c r="EU47" s="326"/>
      <c r="EV47" s="326"/>
      <c r="EW47" s="326"/>
    </row>
    <row r="48" spans="1:153" ht="60" customHeight="1">
      <c r="A48" s="694"/>
      <c r="B48" s="694"/>
      <c r="C48" s="694"/>
      <c r="D48" s="694"/>
      <c r="E48" s="694"/>
      <c r="F48" s="694"/>
      <c r="G48" s="694"/>
      <c r="H48" s="694"/>
      <c r="I48" s="347" t="s">
        <v>2754</v>
      </c>
      <c r="J48" s="348" t="s">
        <v>2669</v>
      </c>
      <c r="K48" s="349">
        <v>65</v>
      </c>
      <c r="L48" s="352">
        <v>26</v>
      </c>
      <c r="M48" s="348" t="s">
        <v>2752</v>
      </c>
      <c r="N48" s="341"/>
      <c r="O48" s="341"/>
      <c r="P48" s="733" t="s">
        <v>2755</v>
      </c>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5"/>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row>
    <row r="49" spans="1:153" ht="84.75" customHeight="1">
      <c r="A49" s="694"/>
      <c r="B49" s="694"/>
      <c r="C49" s="694"/>
      <c r="D49" s="694"/>
      <c r="E49" s="694"/>
      <c r="F49" s="694"/>
      <c r="G49" s="694"/>
      <c r="H49" s="694"/>
      <c r="I49" s="347" t="s">
        <v>2756</v>
      </c>
      <c r="J49" s="348" t="s">
        <v>136</v>
      </c>
      <c r="K49" s="349">
        <v>1</v>
      </c>
      <c r="L49" s="351" t="s">
        <v>2665</v>
      </c>
      <c r="M49" s="348" t="s">
        <v>2757</v>
      </c>
      <c r="N49" s="341"/>
      <c r="O49" s="341"/>
      <c r="P49" s="733" t="s">
        <v>2667</v>
      </c>
      <c r="Q49" s="734"/>
      <c r="R49" s="734"/>
      <c r="S49" s="734"/>
      <c r="T49" s="734"/>
      <c r="U49" s="734"/>
      <c r="V49" s="734"/>
      <c r="W49" s="734"/>
      <c r="X49" s="734"/>
      <c r="Y49" s="734"/>
      <c r="Z49" s="734"/>
      <c r="AA49" s="734"/>
      <c r="AB49" s="734"/>
      <c r="AC49" s="734"/>
      <c r="AD49" s="734"/>
      <c r="AE49" s="734"/>
      <c r="AF49" s="734"/>
      <c r="AG49" s="734"/>
      <c r="AH49" s="734"/>
      <c r="AI49" s="734"/>
      <c r="AJ49" s="734"/>
      <c r="AK49" s="734"/>
      <c r="AL49" s="734"/>
      <c r="AM49" s="734"/>
      <c r="AN49" s="734"/>
      <c r="AO49" s="734"/>
      <c r="AP49" s="734"/>
      <c r="AQ49" s="734"/>
      <c r="AR49" s="734"/>
      <c r="AS49" s="734"/>
      <c r="AT49" s="734"/>
      <c r="AU49" s="734"/>
      <c r="AV49" s="734"/>
      <c r="AW49" s="734"/>
      <c r="AX49" s="734"/>
      <c r="AY49" s="735"/>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row>
    <row r="50" spans="1:153" ht="75" customHeight="1">
      <c r="A50" s="694"/>
      <c r="B50" s="694"/>
      <c r="C50" s="694"/>
      <c r="D50" s="694"/>
      <c r="E50" s="694"/>
      <c r="F50" s="694"/>
      <c r="G50" s="694"/>
      <c r="H50" s="694"/>
      <c r="I50" s="347" t="s">
        <v>2758</v>
      </c>
      <c r="J50" s="348" t="s">
        <v>2669</v>
      </c>
      <c r="K50" s="349">
        <v>19</v>
      </c>
      <c r="L50" s="352">
        <v>8</v>
      </c>
      <c r="M50" s="348" t="s">
        <v>2757</v>
      </c>
      <c r="N50" s="341"/>
      <c r="O50" s="341"/>
      <c r="P50" s="348" t="s">
        <v>2759</v>
      </c>
      <c r="Q50" s="341"/>
      <c r="R50" s="341"/>
      <c r="S50" s="341"/>
      <c r="T50" s="341"/>
      <c r="U50" s="320"/>
      <c r="V50" s="320"/>
      <c r="W50" s="316"/>
      <c r="X50" s="316"/>
      <c r="Y50" s="316"/>
      <c r="Z50" s="316"/>
      <c r="AA50" s="316"/>
      <c r="AB50" s="316"/>
      <c r="AC50" s="316"/>
      <c r="AD50" s="316"/>
      <c r="AE50" s="316"/>
      <c r="AF50" s="331"/>
      <c r="AG50" s="331"/>
      <c r="AH50" s="331"/>
      <c r="AI50" s="331"/>
      <c r="AJ50" s="327"/>
      <c r="AK50" s="316"/>
      <c r="AL50" s="316"/>
      <c r="AM50" s="316"/>
      <c r="AN50" s="316"/>
      <c r="AO50" s="316"/>
      <c r="AP50" s="316"/>
      <c r="AQ50" s="317"/>
      <c r="AR50" s="323"/>
      <c r="AS50" s="334"/>
      <c r="AT50" s="319"/>
      <c r="AU50" s="319"/>
      <c r="AV50" s="319"/>
      <c r="AW50" s="328"/>
      <c r="AX50" s="329"/>
      <c r="AY50" s="330"/>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row>
    <row r="51" spans="1:153" ht="77.25" customHeight="1">
      <c r="A51" s="694"/>
      <c r="B51" s="694"/>
      <c r="C51" s="694"/>
      <c r="D51" s="694"/>
      <c r="E51" s="695"/>
      <c r="F51" s="695"/>
      <c r="G51" s="695"/>
      <c r="H51" s="695"/>
      <c r="I51" s="347" t="s">
        <v>2760</v>
      </c>
      <c r="J51" s="348" t="s">
        <v>2710</v>
      </c>
      <c r="K51" s="349">
        <v>4</v>
      </c>
      <c r="L51" s="352">
        <v>4</v>
      </c>
      <c r="M51" s="348" t="s">
        <v>2666</v>
      </c>
      <c r="N51" s="341"/>
      <c r="O51" s="341"/>
      <c r="P51" s="373" t="s">
        <v>2761</v>
      </c>
      <c r="Q51" s="341"/>
      <c r="R51" s="341"/>
      <c r="S51" s="341"/>
      <c r="T51" s="341"/>
      <c r="U51" s="320"/>
      <c r="V51" s="320"/>
      <c r="W51" s="316"/>
      <c r="X51" s="316"/>
      <c r="Y51" s="316"/>
      <c r="Z51" s="316"/>
      <c r="AA51" s="316"/>
      <c r="AB51" s="316"/>
      <c r="AC51" s="316"/>
      <c r="AD51" s="316"/>
      <c r="AE51" s="316"/>
      <c r="AF51" s="331"/>
      <c r="AG51" s="331"/>
      <c r="AH51" s="331"/>
      <c r="AI51" s="331"/>
      <c r="AJ51" s="327"/>
      <c r="AK51" s="316"/>
      <c r="AL51" s="316"/>
      <c r="AM51" s="316"/>
      <c r="AN51" s="316"/>
      <c r="AO51" s="316"/>
      <c r="AP51" s="316"/>
      <c r="AQ51" s="317"/>
      <c r="AR51" s="323"/>
      <c r="AS51" s="334"/>
      <c r="AT51" s="319"/>
      <c r="AU51" s="319"/>
      <c r="AV51" s="319"/>
      <c r="AW51" s="328"/>
      <c r="AX51" s="329"/>
      <c r="AY51" s="330"/>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row>
    <row r="52" spans="1:153" ht="78.75" customHeight="1">
      <c r="A52" s="694"/>
      <c r="B52" s="694"/>
      <c r="C52" s="694"/>
      <c r="D52" s="694"/>
      <c r="E52" s="693" t="s">
        <v>2762</v>
      </c>
      <c r="F52" s="693"/>
      <c r="G52" s="693"/>
      <c r="H52" s="693"/>
      <c r="I52" s="347" t="s">
        <v>2763</v>
      </c>
      <c r="J52" s="348" t="s">
        <v>164</v>
      </c>
      <c r="K52" s="349">
        <v>2</v>
      </c>
      <c r="L52" s="351" t="s">
        <v>2665</v>
      </c>
      <c r="M52" s="348" t="s">
        <v>2764</v>
      </c>
      <c r="N52" s="341"/>
      <c r="O52" s="341"/>
      <c r="P52" s="733" t="s">
        <v>2667</v>
      </c>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c r="AT52" s="734"/>
      <c r="AU52" s="734"/>
      <c r="AV52" s="734"/>
      <c r="AW52" s="734"/>
      <c r="AX52" s="734"/>
      <c r="AY52" s="735"/>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row>
    <row r="53" spans="1:153" ht="78.75" customHeight="1">
      <c r="A53" s="694"/>
      <c r="B53" s="694"/>
      <c r="C53" s="694"/>
      <c r="D53" s="694"/>
      <c r="E53" s="694"/>
      <c r="F53" s="694"/>
      <c r="G53" s="694"/>
      <c r="H53" s="694"/>
      <c r="I53" s="347" t="s">
        <v>2765</v>
      </c>
      <c r="J53" s="348" t="s">
        <v>2669</v>
      </c>
      <c r="K53" s="349">
        <v>18</v>
      </c>
      <c r="L53" s="352">
        <v>8</v>
      </c>
      <c r="M53" s="348" t="s">
        <v>2764</v>
      </c>
      <c r="N53" s="341"/>
      <c r="O53" s="341"/>
      <c r="P53" s="373" t="s">
        <v>2761</v>
      </c>
      <c r="Q53" s="341"/>
      <c r="R53" s="341"/>
      <c r="S53" s="341"/>
      <c r="T53" s="341"/>
      <c r="U53" s="320"/>
      <c r="V53" s="320"/>
      <c r="W53" s="316"/>
      <c r="X53" s="316"/>
      <c r="Y53" s="316"/>
      <c r="Z53" s="316"/>
      <c r="AA53" s="316"/>
      <c r="AB53" s="316"/>
      <c r="AC53" s="316"/>
      <c r="AD53" s="316"/>
      <c r="AE53" s="316"/>
      <c r="AF53" s="331"/>
      <c r="AG53" s="331"/>
      <c r="AH53" s="331"/>
      <c r="AI53" s="331"/>
      <c r="AJ53" s="327"/>
      <c r="AK53" s="316"/>
      <c r="AL53" s="316"/>
      <c r="AM53" s="316"/>
      <c r="AN53" s="316"/>
      <c r="AO53" s="316"/>
      <c r="AP53" s="316"/>
      <c r="AQ53" s="317"/>
      <c r="AR53" s="323"/>
      <c r="AS53" s="334"/>
      <c r="AT53" s="319"/>
      <c r="AU53" s="319"/>
      <c r="AV53" s="319"/>
      <c r="AW53" s="328"/>
      <c r="AX53" s="329"/>
      <c r="AY53" s="330"/>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row>
    <row r="54" spans="1:153" ht="42.75" customHeight="1">
      <c r="A54" s="694"/>
      <c r="B54" s="694"/>
      <c r="C54" s="694"/>
      <c r="D54" s="694"/>
      <c r="E54" s="694"/>
      <c r="F54" s="694"/>
      <c r="G54" s="694"/>
      <c r="H54" s="694"/>
      <c r="I54" s="347" t="s">
        <v>2766</v>
      </c>
      <c r="J54" s="348" t="s">
        <v>2710</v>
      </c>
      <c r="K54" s="349">
        <v>1</v>
      </c>
      <c r="L54" s="351" t="s">
        <v>2665</v>
      </c>
      <c r="M54" s="348" t="s">
        <v>2666</v>
      </c>
      <c r="N54" s="341"/>
      <c r="O54" s="341"/>
      <c r="P54" s="733" t="s">
        <v>2667</v>
      </c>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c r="AT54" s="734"/>
      <c r="AU54" s="734"/>
      <c r="AV54" s="734"/>
      <c r="AW54" s="734"/>
      <c r="AX54" s="734"/>
      <c r="AY54" s="735"/>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row>
    <row r="55" spans="1:153" ht="41.25" customHeight="1">
      <c r="A55" s="694"/>
      <c r="B55" s="694"/>
      <c r="C55" s="694"/>
      <c r="D55" s="694"/>
      <c r="E55" s="694"/>
      <c r="F55" s="694"/>
      <c r="G55" s="694"/>
      <c r="H55" s="694"/>
      <c r="I55" s="347" t="s">
        <v>2767</v>
      </c>
      <c r="J55" s="348" t="s">
        <v>164</v>
      </c>
      <c r="K55" s="349">
        <v>1</v>
      </c>
      <c r="L55" s="351" t="s">
        <v>2665</v>
      </c>
      <c r="M55" s="348" t="s">
        <v>2666</v>
      </c>
      <c r="N55" s="341"/>
      <c r="O55" s="341"/>
      <c r="P55" s="733" t="s">
        <v>2667</v>
      </c>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5"/>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row>
    <row r="56" spans="1:153" ht="45" customHeight="1">
      <c r="A56" s="694"/>
      <c r="B56" s="694"/>
      <c r="C56" s="694"/>
      <c r="D56" s="694"/>
      <c r="E56" s="694"/>
      <c r="F56" s="694"/>
      <c r="G56" s="694"/>
      <c r="H56" s="694"/>
      <c r="I56" s="347" t="s">
        <v>2768</v>
      </c>
      <c r="J56" s="348" t="s">
        <v>2669</v>
      </c>
      <c r="K56" s="349">
        <v>18</v>
      </c>
      <c r="L56" s="352">
        <v>8</v>
      </c>
      <c r="M56" s="348" t="s">
        <v>2666</v>
      </c>
      <c r="N56" s="341"/>
      <c r="O56" s="341"/>
      <c r="P56" s="373" t="s">
        <v>2769</v>
      </c>
      <c r="Q56" s="341"/>
      <c r="R56" s="341"/>
      <c r="S56" s="341"/>
      <c r="T56" s="341"/>
      <c r="U56" s="320"/>
      <c r="V56" s="320"/>
      <c r="W56" s="316"/>
      <c r="X56" s="316"/>
      <c r="Y56" s="316"/>
      <c r="Z56" s="316"/>
      <c r="AA56" s="316"/>
      <c r="AB56" s="316"/>
      <c r="AC56" s="316"/>
      <c r="AD56" s="316"/>
      <c r="AE56" s="316"/>
      <c r="AF56" s="331"/>
      <c r="AG56" s="331"/>
      <c r="AH56" s="331"/>
      <c r="AI56" s="331"/>
      <c r="AJ56" s="327"/>
      <c r="AK56" s="316"/>
      <c r="AL56" s="316"/>
      <c r="AM56" s="316"/>
      <c r="AN56" s="316"/>
      <c r="AO56" s="316"/>
      <c r="AP56" s="316"/>
      <c r="AQ56" s="317"/>
      <c r="AR56" s="323"/>
      <c r="AS56" s="334"/>
      <c r="AT56" s="319"/>
      <c r="AU56" s="319"/>
      <c r="AV56" s="319"/>
      <c r="AW56" s="328"/>
      <c r="AX56" s="329"/>
      <c r="AY56" s="330"/>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c r="DV56" s="326"/>
      <c r="DW56" s="326"/>
      <c r="DX56" s="326"/>
      <c r="DY56" s="326"/>
      <c r="DZ56" s="326"/>
      <c r="EA56" s="326"/>
      <c r="EB56" s="326"/>
      <c r="EC56" s="326"/>
      <c r="ED56" s="326"/>
      <c r="EE56" s="326"/>
      <c r="EF56" s="326"/>
      <c r="EG56" s="326"/>
      <c r="EH56" s="326"/>
      <c r="EI56" s="326"/>
      <c r="EJ56" s="326"/>
      <c r="EK56" s="326"/>
      <c r="EL56" s="326"/>
      <c r="EM56" s="326"/>
      <c r="EN56" s="326"/>
      <c r="EO56" s="326"/>
      <c r="EP56" s="326"/>
      <c r="EQ56" s="326"/>
      <c r="ER56" s="326"/>
      <c r="ES56" s="326"/>
      <c r="ET56" s="326"/>
      <c r="EU56" s="326"/>
      <c r="EV56" s="326"/>
      <c r="EW56" s="326"/>
    </row>
    <row r="57" spans="1:153" ht="46.5" customHeight="1">
      <c r="A57" s="694"/>
      <c r="B57" s="694"/>
      <c r="C57" s="694"/>
      <c r="D57" s="694"/>
      <c r="E57" s="694"/>
      <c r="F57" s="694"/>
      <c r="G57" s="694"/>
      <c r="H57" s="694"/>
      <c r="I57" s="347" t="s">
        <v>2770</v>
      </c>
      <c r="J57" s="348" t="s">
        <v>2771</v>
      </c>
      <c r="K57" s="349">
        <v>1</v>
      </c>
      <c r="L57" s="351" t="s">
        <v>2665</v>
      </c>
      <c r="M57" s="348" t="s">
        <v>2666</v>
      </c>
      <c r="N57" s="341"/>
      <c r="O57" s="341"/>
      <c r="P57" s="733" t="s">
        <v>2667</v>
      </c>
      <c r="Q57" s="734"/>
      <c r="R57" s="734"/>
      <c r="S57" s="734"/>
      <c r="T57" s="734"/>
      <c r="U57" s="734"/>
      <c r="V57" s="734"/>
      <c r="W57" s="734"/>
      <c r="X57" s="734"/>
      <c r="Y57" s="734"/>
      <c r="Z57" s="734"/>
      <c r="AA57" s="734"/>
      <c r="AB57" s="734"/>
      <c r="AC57" s="734"/>
      <c r="AD57" s="734"/>
      <c r="AE57" s="734"/>
      <c r="AF57" s="734"/>
      <c r="AG57" s="734"/>
      <c r="AH57" s="734"/>
      <c r="AI57" s="734"/>
      <c r="AJ57" s="734"/>
      <c r="AK57" s="734"/>
      <c r="AL57" s="734"/>
      <c r="AM57" s="734"/>
      <c r="AN57" s="734"/>
      <c r="AO57" s="734"/>
      <c r="AP57" s="734"/>
      <c r="AQ57" s="734"/>
      <c r="AR57" s="734"/>
      <c r="AS57" s="734"/>
      <c r="AT57" s="734"/>
      <c r="AU57" s="734"/>
      <c r="AV57" s="734"/>
      <c r="AW57" s="734"/>
      <c r="AX57" s="734"/>
      <c r="AY57" s="735"/>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26"/>
      <c r="ES57" s="326"/>
      <c r="ET57" s="326"/>
      <c r="EU57" s="326"/>
      <c r="EV57" s="326"/>
      <c r="EW57" s="326"/>
    </row>
    <row r="58" spans="1:153" ht="63.75" customHeight="1">
      <c r="A58" s="695"/>
      <c r="B58" s="695"/>
      <c r="C58" s="695"/>
      <c r="D58" s="695"/>
      <c r="E58" s="695"/>
      <c r="F58" s="695"/>
      <c r="G58" s="695"/>
      <c r="H58" s="695"/>
      <c r="I58" s="347" t="s">
        <v>2772</v>
      </c>
      <c r="J58" s="348" t="s">
        <v>2669</v>
      </c>
      <c r="K58" s="349">
        <v>18</v>
      </c>
      <c r="L58" s="352">
        <v>8</v>
      </c>
      <c r="M58" s="348" t="s">
        <v>2666</v>
      </c>
      <c r="N58" s="341"/>
      <c r="O58" s="341"/>
      <c r="P58" s="373" t="s">
        <v>2773</v>
      </c>
      <c r="Q58" s="341"/>
      <c r="R58" s="341"/>
      <c r="S58" s="341"/>
      <c r="T58" s="341"/>
      <c r="U58" s="320"/>
      <c r="V58" s="320"/>
      <c r="W58" s="316"/>
      <c r="X58" s="316"/>
      <c r="Y58" s="316"/>
      <c r="Z58" s="316"/>
      <c r="AA58" s="316"/>
      <c r="AB58" s="316"/>
      <c r="AC58" s="316"/>
      <c r="AD58" s="316"/>
      <c r="AE58" s="316"/>
      <c r="AF58" s="331"/>
      <c r="AG58" s="331"/>
      <c r="AH58" s="331"/>
      <c r="AI58" s="331"/>
      <c r="AJ58" s="327"/>
      <c r="AK58" s="316"/>
      <c r="AL58" s="316"/>
      <c r="AM58" s="316"/>
      <c r="AN58" s="316"/>
      <c r="AO58" s="316"/>
      <c r="AP58" s="316"/>
      <c r="AQ58" s="317"/>
      <c r="AR58" s="323"/>
      <c r="AS58" s="334"/>
      <c r="AT58" s="319"/>
      <c r="AU58" s="319"/>
      <c r="AV58" s="319"/>
      <c r="AW58" s="328"/>
      <c r="AX58" s="329"/>
      <c r="AY58" s="330"/>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c r="DV58" s="326"/>
      <c r="DW58" s="326"/>
      <c r="DX58" s="326"/>
      <c r="DY58" s="326"/>
      <c r="DZ58" s="326"/>
      <c r="EA58" s="326"/>
      <c r="EB58" s="326"/>
      <c r="EC58" s="326"/>
      <c r="ED58" s="326"/>
      <c r="EE58" s="326"/>
      <c r="EF58" s="326"/>
      <c r="EG58" s="326"/>
      <c r="EH58" s="326"/>
      <c r="EI58" s="326"/>
      <c r="EJ58" s="326"/>
      <c r="EK58" s="326"/>
      <c r="EL58" s="326"/>
      <c r="EM58" s="326"/>
      <c r="EN58" s="326"/>
      <c r="EO58" s="326"/>
      <c r="EP58" s="326"/>
      <c r="EQ58" s="326"/>
      <c r="ER58" s="326"/>
      <c r="ES58" s="326"/>
      <c r="ET58" s="326"/>
      <c r="EU58" s="326"/>
      <c r="EV58" s="326"/>
      <c r="EW58" s="326"/>
    </row>
    <row r="59" spans="1:153" ht="54.75" customHeight="1">
      <c r="A59" s="693" t="s">
        <v>2661</v>
      </c>
      <c r="B59" s="693"/>
      <c r="C59" s="693" t="s">
        <v>2774</v>
      </c>
      <c r="D59" s="693"/>
      <c r="E59" s="693" t="s">
        <v>2775</v>
      </c>
      <c r="F59" s="693"/>
      <c r="G59" s="693"/>
      <c r="H59" s="693"/>
      <c r="I59" s="347" t="s">
        <v>2776</v>
      </c>
      <c r="J59" s="348" t="s">
        <v>218</v>
      </c>
      <c r="K59" s="349">
        <v>1</v>
      </c>
      <c r="L59" s="352">
        <v>1</v>
      </c>
      <c r="M59" s="348" t="s">
        <v>2777</v>
      </c>
      <c r="N59" s="341"/>
      <c r="O59" s="341"/>
      <c r="P59" s="348" t="s">
        <v>2778</v>
      </c>
      <c r="Q59" s="341"/>
      <c r="R59" s="341"/>
      <c r="S59" s="341"/>
      <c r="T59" s="341"/>
      <c r="U59" s="320"/>
      <c r="V59" s="320"/>
      <c r="W59" s="316"/>
      <c r="X59" s="316"/>
      <c r="Y59" s="316"/>
      <c r="Z59" s="316"/>
      <c r="AA59" s="316"/>
      <c r="AB59" s="316"/>
      <c r="AC59" s="316"/>
      <c r="AD59" s="316"/>
      <c r="AE59" s="316"/>
      <c r="AF59" s="331"/>
      <c r="AG59" s="331"/>
      <c r="AH59" s="331"/>
      <c r="AI59" s="331"/>
      <c r="AJ59" s="327"/>
      <c r="AK59" s="316"/>
      <c r="AL59" s="316"/>
      <c r="AM59" s="316"/>
      <c r="AN59" s="316"/>
      <c r="AO59" s="316"/>
      <c r="AP59" s="316"/>
      <c r="AQ59" s="317"/>
      <c r="AR59" s="323"/>
      <c r="AS59" s="334"/>
      <c r="AT59" s="319"/>
      <c r="AU59" s="319"/>
      <c r="AV59" s="319"/>
      <c r="AW59" s="328"/>
      <c r="AX59" s="329"/>
      <c r="AY59" s="330"/>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row>
    <row r="60" spans="1:153" ht="58.5" customHeight="1">
      <c r="A60" s="694"/>
      <c r="B60" s="694"/>
      <c r="C60" s="694"/>
      <c r="D60" s="694"/>
      <c r="E60" s="695"/>
      <c r="F60" s="695"/>
      <c r="G60" s="695"/>
      <c r="H60" s="695"/>
      <c r="I60" s="347" t="s">
        <v>2779</v>
      </c>
      <c r="J60" s="348" t="s">
        <v>488</v>
      </c>
      <c r="K60" s="349">
        <v>16</v>
      </c>
      <c r="L60" s="352">
        <v>8</v>
      </c>
      <c r="M60" s="348" t="s">
        <v>2777</v>
      </c>
      <c r="N60" s="341"/>
      <c r="O60" s="341"/>
      <c r="P60" s="348" t="s">
        <v>2780</v>
      </c>
      <c r="Q60" s="341"/>
      <c r="R60" s="341"/>
      <c r="S60" s="341"/>
      <c r="T60" s="341"/>
      <c r="U60" s="320"/>
      <c r="V60" s="320"/>
      <c r="W60" s="316"/>
      <c r="X60" s="316"/>
      <c r="Y60" s="316"/>
      <c r="Z60" s="316"/>
      <c r="AA60" s="316"/>
      <c r="AB60" s="316"/>
      <c r="AC60" s="316"/>
      <c r="AD60" s="316"/>
      <c r="AE60" s="316"/>
      <c r="AF60" s="331"/>
      <c r="AG60" s="331"/>
      <c r="AH60" s="331"/>
      <c r="AI60" s="331"/>
      <c r="AJ60" s="327"/>
      <c r="AK60" s="316"/>
      <c r="AL60" s="316"/>
      <c r="AM60" s="316"/>
      <c r="AN60" s="316"/>
      <c r="AO60" s="316"/>
      <c r="AP60" s="316"/>
      <c r="AQ60" s="317"/>
      <c r="AR60" s="323"/>
      <c r="AS60" s="334"/>
      <c r="AT60" s="319"/>
      <c r="AU60" s="319"/>
      <c r="AV60" s="319"/>
      <c r="AW60" s="328"/>
      <c r="AX60" s="329"/>
      <c r="AY60" s="330"/>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row>
    <row r="61" spans="1:153" ht="59.25" customHeight="1">
      <c r="A61" s="694"/>
      <c r="B61" s="694"/>
      <c r="C61" s="694"/>
      <c r="D61" s="694"/>
      <c r="E61" s="693" t="s">
        <v>2781</v>
      </c>
      <c r="F61" s="693"/>
      <c r="G61" s="693"/>
      <c r="H61" s="693"/>
      <c r="I61" s="347" t="s">
        <v>2782</v>
      </c>
      <c r="J61" s="348" t="s">
        <v>218</v>
      </c>
      <c r="K61" s="349">
        <v>1</v>
      </c>
      <c r="L61" s="351" t="s">
        <v>2665</v>
      </c>
      <c r="M61" s="348" t="s">
        <v>2783</v>
      </c>
      <c r="N61" s="341"/>
      <c r="O61" s="341"/>
      <c r="P61" s="733" t="s">
        <v>2667</v>
      </c>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4"/>
      <c r="AT61" s="734"/>
      <c r="AU61" s="734"/>
      <c r="AV61" s="734"/>
      <c r="AW61" s="734"/>
      <c r="AX61" s="734"/>
      <c r="AY61" s="735"/>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c r="DV61" s="326"/>
      <c r="DW61" s="326"/>
      <c r="DX61" s="326"/>
      <c r="DY61" s="326"/>
      <c r="DZ61" s="326"/>
      <c r="EA61" s="326"/>
      <c r="EB61" s="326"/>
      <c r="EC61" s="326"/>
      <c r="ED61" s="326"/>
      <c r="EE61" s="326"/>
      <c r="EF61" s="326"/>
      <c r="EG61" s="326"/>
      <c r="EH61" s="326"/>
      <c r="EI61" s="326"/>
      <c r="EJ61" s="326"/>
      <c r="EK61" s="326"/>
      <c r="EL61" s="326"/>
      <c r="EM61" s="326"/>
      <c r="EN61" s="326"/>
      <c r="EO61" s="326"/>
      <c r="EP61" s="326"/>
      <c r="EQ61" s="326"/>
      <c r="ER61" s="326"/>
      <c r="ES61" s="326"/>
      <c r="ET61" s="326"/>
      <c r="EU61" s="326"/>
      <c r="EV61" s="326"/>
      <c r="EW61" s="326"/>
    </row>
    <row r="62" spans="1:153" ht="78.75" customHeight="1">
      <c r="A62" s="694"/>
      <c r="B62" s="694"/>
      <c r="C62" s="694"/>
      <c r="D62" s="694"/>
      <c r="E62" s="694"/>
      <c r="F62" s="694"/>
      <c r="G62" s="694"/>
      <c r="H62" s="694"/>
      <c r="I62" s="347" t="s">
        <v>2784</v>
      </c>
      <c r="J62" s="348" t="s">
        <v>488</v>
      </c>
      <c r="K62" s="349">
        <v>18</v>
      </c>
      <c r="L62" s="352">
        <v>8</v>
      </c>
      <c r="M62" s="348" t="s">
        <v>2783</v>
      </c>
      <c r="N62" s="341"/>
      <c r="O62" s="341"/>
      <c r="P62" s="348" t="s">
        <v>2785</v>
      </c>
      <c r="Q62" s="341"/>
      <c r="R62" s="341"/>
      <c r="S62" s="341"/>
      <c r="T62" s="341"/>
      <c r="U62" s="320"/>
      <c r="V62" s="320"/>
      <c r="W62" s="316"/>
      <c r="X62" s="316"/>
      <c r="Y62" s="316"/>
      <c r="Z62" s="316"/>
      <c r="AA62" s="334"/>
      <c r="AB62" s="334"/>
      <c r="AC62" s="334"/>
      <c r="AD62" s="334"/>
      <c r="AE62" s="334"/>
      <c r="AF62" s="331"/>
      <c r="AG62" s="331"/>
      <c r="AH62" s="331"/>
      <c r="AI62" s="331"/>
      <c r="AJ62" s="327"/>
      <c r="AK62" s="316"/>
      <c r="AL62" s="316"/>
      <c r="AM62" s="316"/>
      <c r="AN62" s="316"/>
      <c r="AO62" s="316"/>
      <c r="AP62" s="316"/>
      <c r="AQ62" s="317"/>
      <c r="AR62" s="323"/>
      <c r="AS62" s="334"/>
      <c r="AT62" s="319"/>
      <c r="AU62" s="319"/>
      <c r="AV62" s="319"/>
      <c r="AW62" s="328"/>
      <c r="AX62" s="329"/>
      <c r="AY62" s="330"/>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c r="DV62" s="326"/>
      <c r="DW62" s="326"/>
      <c r="DX62" s="326"/>
      <c r="DY62" s="326"/>
      <c r="DZ62" s="326"/>
      <c r="EA62" s="326"/>
      <c r="EB62" s="326"/>
      <c r="EC62" s="326"/>
      <c r="ED62" s="326"/>
      <c r="EE62" s="326"/>
      <c r="EF62" s="326"/>
      <c r="EG62" s="326"/>
      <c r="EH62" s="326"/>
      <c r="EI62" s="326"/>
      <c r="EJ62" s="326"/>
      <c r="EK62" s="326"/>
      <c r="EL62" s="326"/>
      <c r="EM62" s="326"/>
      <c r="EN62" s="326"/>
      <c r="EO62" s="326"/>
      <c r="EP62" s="326"/>
      <c r="EQ62" s="326"/>
      <c r="ER62" s="326"/>
      <c r="ES62" s="326"/>
      <c r="ET62" s="326"/>
      <c r="EU62" s="326"/>
      <c r="EV62" s="326"/>
      <c r="EW62" s="326"/>
    </row>
    <row r="63" spans="1:153" ht="102" customHeight="1">
      <c r="A63" s="694"/>
      <c r="B63" s="694"/>
      <c r="C63" s="694"/>
      <c r="D63" s="694"/>
      <c r="E63" s="694"/>
      <c r="F63" s="694"/>
      <c r="G63" s="694"/>
      <c r="H63" s="694"/>
      <c r="I63" s="347" t="s">
        <v>2786</v>
      </c>
      <c r="J63" s="348" t="s">
        <v>218</v>
      </c>
      <c r="K63" s="349">
        <v>1</v>
      </c>
      <c r="L63" s="351" t="s">
        <v>2665</v>
      </c>
      <c r="M63" s="348" t="s">
        <v>2783</v>
      </c>
      <c r="N63" s="341"/>
      <c r="O63" s="341"/>
      <c r="P63" s="733" t="s">
        <v>2667</v>
      </c>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734"/>
      <c r="AT63" s="734"/>
      <c r="AU63" s="734"/>
      <c r="AV63" s="734"/>
      <c r="AW63" s="734"/>
      <c r="AX63" s="734"/>
      <c r="AY63" s="735"/>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c r="DV63" s="326"/>
      <c r="DW63" s="326"/>
      <c r="DX63" s="326"/>
      <c r="DY63" s="326"/>
      <c r="DZ63" s="326"/>
      <c r="EA63" s="326"/>
      <c r="EB63" s="326"/>
      <c r="EC63" s="326"/>
      <c r="ED63" s="326"/>
      <c r="EE63" s="326"/>
      <c r="EF63" s="326"/>
      <c r="EG63" s="326"/>
      <c r="EH63" s="326"/>
      <c r="EI63" s="326"/>
      <c r="EJ63" s="326"/>
      <c r="EK63" s="326"/>
      <c r="EL63" s="326"/>
      <c r="EM63" s="326"/>
      <c r="EN63" s="326"/>
      <c r="EO63" s="326"/>
      <c r="EP63" s="326"/>
      <c r="EQ63" s="326"/>
      <c r="ER63" s="326"/>
      <c r="ES63" s="326"/>
      <c r="ET63" s="326"/>
      <c r="EU63" s="326"/>
      <c r="EV63" s="326"/>
      <c r="EW63" s="326"/>
    </row>
    <row r="64" spans="1:153" ht="99.75" customHeight="1">
      <c r="A64" s="694"/>
      <c r="B64" s="694"/>
      <c r="C64" s="694"/>
      <c r="D64" s="694"/>
      <c r="E64" s="694"/>
      <c r="F64" s="694"/>
      <c r="G64" s="694"/>
      <c r="H64" s="694"/>
      <c r="I64" s="347" t="s">
        <v>2787</v>
      </c>
      <c r="J64" s="348" t="s">
        <v>488</v>
      </c>
      <c r="K64" s="349">
        <v>20</v>
      </c>
      <c r="L64" s="352">
        <v>8</v>
      </c>
      <c r="M64" s="348" t="s">
        <v>2783</v>
      </c>
      <c r="N64" s="341"/>
      <c r="O64" s="341"/>
      <c r="P64" s="348" t="s">
        <v>2788</v>
      </c>
      <c r="Q64" s="341"/>
      <c r="R64" s="341"/>
      <c r="S64" s="341"/>
      <c r="T64" s="341"/>
      <c r="U64" s="320"/>
      <c r="V64" s="320"/>
      <c r="W64" s="316"/>
      <c r="X64" s="316"/>
      <c r="Y64" s="316"/>
      <c r="Z64" s="316"/>
      <c r="AA64" s="334"/>
      <c r="AB64" s="334"/>
      <c r="AC64" s="334"/>
      <c r="AD64" s="334"/>
      <c r="AE64" s="334"/>
      <c r="AF64" s="331"/>
      <c r="AG64" s="331"/>
      <c r="AH64" s="331"/>
      <c r="AI64" s="331"/>
      <c r="AJ64" s="327"/>
      <c r="AK64" s="316"/>
      <c r="AL64" s="316"/>
      <c r="AM64" s="316"/>
      <c r="AN64" s="316"/>
      <c r="AO64" s="316"/>
      <c r="AP64" s="316"/>
      <c r="AQ64" s="317"/>
      <c r="AR64" s="323"/>
      <c r="AS64" s="334"/>
      <c r="AT64" s="319"/>
      <c r="AU64" s="319"/>
      <c r="AV64" s="319"/>
      <c r="AW64" s="319"/>
      <c r="AX64" s="329"/>
      <c r="AY64" s="330"/>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c r="DV64" s="326"/>
      <c r="DW64" s="326"/>
      <c r="DX64" s="326"/>
      <c r="DY64" s="326"/>
      <c r="DZ64" s="326"/>
      <c r="EA64" s="326"/>
      <c r="EB64" s="326"/>
      <c r="EC64" s="326"/>
      <c r="ED64" s="326"/>
      <c r="EE64" s="326"/>
      <c r="EF64" s="326"/>
      <c r="EG64" s="326"/>
      <c r="EH64" s="326"/>
      <c r="EI64" s="326"/>
      <c r="EJ64" s="326"/>
      <c r="EK64" s="326"/>
      <c r="EL64" s="326"/>
      <c r="EM64" s="326"/>
      <c r="EN64" s="326"/>
      <c r="EO64" s="326"/>
      <c r="EP64" s="326"/>
      <c r="EQ64" s="326"/>
      <c r="ER64" s="326"/>
      <c r="ES64" s="326"/>
      <c r="ET64" s="326"/>
      <c r="EU64" s="326"/>
      <c r="EV64" s="326"/>
      <c r="EW64" s="326"/>
    </row>
    <row r="65" spans="1:153" ht="102" customHeight="1">
      <c r="A65" s="694"/>
      <c r="B65" s="694"/>
      <c r="C65" s="694"/>
      <c r="D65" s="694"/>
      <c r="E65" s="694"/>
      <c r="F65" s="694"/>
      <c r="G65" s="694"/>
      <c r="H65" s="694"/>
      <c r="I65" s="347" t="s">
        <v>2789</v>
      </c>
      <c r="J65" s="348" t="s">
        <v>2710</v>
      </c>
      <c r="K65" s="349">
        <v>1</v>
      </c>
      <c r="L65" s="352">
        <v>1</v>
      </c>
      <c r="M65" s="348" t="s">
        <v>2666</v>
      </c>
      <c r="N65" s="341"/>
      <c r="O65" s="341"/>
      <c r="P65" s="373" t="s">
        <v>2790</v>
      </c>
      <c r="Q65" s="341"/>
      <c r="R65" s="341"/>
      <c r="S65" s="341"/>
      <c r="T65" s="341"/>
      <c r="U65" s="320"/>
      <c r="V65" s="320"/>
      <c r="W65" s="316"/>
      <c r="X65" s="316"/>
      <c r="Y65" s="316"/>
      <c r="Z65" s="316"/>
      <c r="AA65" s="334"/>
      <c r="AB65" s="334"/>
      <c r="AC65" s="334"/>
      <c r="AD65" s="334"/>
      <c r="AE65" s="334"/>
      <c r="AF65" s="331"/>
      <c r="AG65" s="331"/>
      <c r="AH65" s="331"/>
      <c r="AI65" s="331"/>
      <c r="AJ65" s="327"/>
      <c r="AK65" s="316"/>
      <c r="AL65" s="316"/>
      <c r="AM65" s="316"/>
      <c r="AN65" s="316"/>
      <c r="AO65" s="316"/>
      <c r="AP65" s="316"/>
      <c r="AQ65" s="317"/>
      <c r="AR65" s="323"/>
      <c r="AS65" s="334"/>
      <c r="AT65" s="319"/>
      <c r="AU65" s="319"/>
      <c r="AV65" s="319"/>
      <c r="AW65" s="328"/>
      <c r="AX65" s="329"/>
      <c r="AY65" s="330"/>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c r="DV65" s="326"/>
      <c r="DW65" s="326"/>
      <c r="DX65" s="326"/>
      <c r="DY65" s="326"/>
      <c r="DZ65" s="326"/>
      <c r="EA65" s="326"/>
      <c r="EB65" s="326"/>
      <c r="EC65" s="326"/>
      <c r="ED65" s="326"/>
      <c r="EE65" s="326"/>
      <c r="EF65" s="326"/>
      <c r="EG65" s="326"/>
      <c r="EH65" s="326"/>
      <c r="EI65" s="326"/>
      <c r="EJ65" s="326"/>
      <c r="EK65" s="326"/>
      <c r="EL65" s="326"/>
      <c r="EM65" s="326"/>
      <c r="EN65" s="326"/>
      <c r="EO65" s="326"/>
      <c r="EP65" s="326"/>
      <c r="EQ65" s="326"/>
      <c r="ER65" s="326"/>
      <c r="ES65" s="326"/>
      <c r="ET65" s="326"/>
      <c r="EU65" s="326"/>
      <c r="EV65" s="326"/>
      <c r="EW65" s="326"/>
    </row>
    <row r="66" spans="1:153" ht="90" customHeight="1">
      <c r="A66" s="694"/>
      <c r="B66" s="694"/>
      <c r="C66" s="694"/>
      <c r="D66" s="694"/>
      <c r="E66" s="695"/>
      <c r="F66" s="695"/>
      <c r="G66" s="695"/>
      <c r="H66" s="695"/>
      <c r="I66" s="347" t="s">
        <v>2791</v>
      </c>
      <c r="J66" s="348" t="s">
        <v>89</v>
      </c>
      <c r="K66" s="349">
        <v>1</v>
      </c>
      <c r="L66" s="352">
        <v>1</v>
      </c>
      <c r="M66" s="348" t="s">
        <v>2666</v>
      </c>
      <c r="N66" s="341"/>
      <c r="O66" s="341"/>
      <c r="P66" s="373" t="s">
        <v>2792</v>
      </c>
      <c r="Q66" s="341"/>
      <c r="R66" s="341"/>
      <c r="S66" s="341"/>
      <c r="T66" s="341"/>
      <c r="U66" s="320"/>
      <c r="V66" s="320"/>
      <c r="W66" s="316"/>
      <c r="X66" s="316"/>
      <c r="Y66" s="316"/>
      <c r="Z66" s="316"/>
      <c r="AA66" s="334"/>
      <c r="AB66" s="334"/>
      <c r="AC66" s="334"/>
      <c r="AD66" s="334"/>
      <c r="AE66" s="334"/>
      <c r="AF66" s="331"/>
      <c r="AG66" s="331"/>
      <c r="AH66" s="331"/>
      <c r="AI66" s="331"/>
      <c r="AJ66" s="327"/>
      <c r="AK66" s="316"/>
      <c r="AL66" s="316"/>
      <c r="AM66" s="316"/>
      <c r="AN66" s="316"/>
      <c r="AO66" s="316"/>
      <c r="AP66" s="316"/>
      <c r="AQ66" s="317"/>
      <c r="AR66" s="323"/>
      <c r="AS66" s="334"/>
      <c r="AT66" s="319"/>
      <c r="AU66" s="319"/>
      <c r="AV66" s="319"/>
      <c r="AW66" s="328"/>
      <c r="AX66" s="329"/>
      <c r="AY66" s="330"/>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6"/>
      <c r="EW66" s="326"/>
    </row>
    <row r="67" spans="1:153" ht="87.75" customHeight="1">
      <c r="A67" s="694"/>
      <c r="B67" s="694"/>
      <c r="C67" s="694"/>
      <c r="D67" s="694"/>
      <c r="E67" s="693" t="s">
        <v>2793</v>
      </c>
      <c r="F67" s="693"/>
      <c r="G67" s="693"/>
      <c r="H67" s="693"/>
      <c r="I67" s="347" t="s">
        <v>2794</v>
      </c>
      <c r="J67" s="348" t="s">
        <v>2795</v>
      </c>
      <c r="K67" s="349">
        <v>1000</v>
      </c>
      <c r="L67" s="352">
        <v>400</v>
      </c>
      <c r="M67" s="348" t="s">
        <v>2796</v>
      </c>
      <c r="N67" s="341"/>
      <c r="O67" s="341"/>
      <c r="P67" s="348" t="s">
        <v>2797</v>
      </c>
      <c r="Q67" s="341"/>
      <c r="R67" s="341"/>
      <c r="S67" s="341"/>
      <c r="T67" s="341"/>
      <c r="U67" s="320"/>
      <c r="V67" s="320"/>
      <c r="W67" s="316"/>
      <c r="X67" s="316"/>
      <c r="Y67" s="316"/>
      <c r="Z67" s="316"/>
      <c r="AA67" s="334"/>
      <c r="AB67" s="334"/>
      <c r="AC67" s="334"/>
      <c r="AD67" s="334"/>
      <c r="AE67" s="334"/>
      <c r="AF67" s="331"/>
      <c r="AG67" s="331"/>
      <c r="AH67" s="331"/>
      <c r="AI67" s="331"/>
      <c r="AJ67" s="327"/>
      <c r="AK67" s="316"/>
      <c r="AL67" s="316"/>
      <c r="AM67" s="316"/>
      <c r="AN67" s="316"/>
      <c r="AO67" s="316"/>
      <c r="AP67" s="316"/>
      <c r="AQ67" s="317"/>
      <c r="AR67" s="323"/>
      <c r="AS67" s="334"/>
      <c r="AT67" s="319"/>
      <c r="AU67" s="319"/>
      <c r="AV67" s="319"/>
      <c r="AW67" s="328"/>
      <c r="AX67" s="329"/>
      <c r="AY67" s="330"/>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c r="DV67" s="326"/>
      <c r="DW67" s="326"/>
      <c r="DX67" s="326"/>
      <c r="DY67" s="326"/>
      <c r="DZ67" s="326"/>
      <c r="EA67" s="326"/>
      <c r="EB67" s="326"/>
      <c r="EC67" s="326"/>
      <c r="ED67" s="326"/>
      <c r="EE67" s="326"/>
      <c r="EF67" s="326"/>
      <c r="EG67" s="326"/>
      <c r="EH67" s="326"/>
      <c r="EI67" s="326"/>
      <c r="EJ67" s="326"/>
      <c r="EK67" s="326"/>
      <c r="EL67" s="326"/>
      <c r="EM67" s="326"/>
      <c r="EN67" s="326"/>
      <c r="EO67" s="326"/>
      <c r="EP67" s="326"/>
      <c r="EQ67" s="326"/>
      <c r="ER67" s="326"/>
      <c r="ES67" s="326"/>
      <c r="ET67" s="326"/>
      <c r="EU67" s="326"/>
      <c r="EV67" s="326"/>
      <c r="EW67" s="326"/>
    </row>
    <row r="68" spans="1:153" ht="84.75" customHeight="1">
      <c r="A68" s="694"/>
      <c r="B68" s="694"/>
      <c r="C68" s="694"/>
      <c r="D68" s="694"/>
      <c r="E68" s="694"/>
      <c r="F68" s="694"/>
      <c r="G68" s="694"/>
      <c r="H68" s="694"/>
      <c r="I68" s="347" t="s">
        <v>2798</v>
      </c>
      <c r="J68" s="348" t="s">
        <v>2795</v>
      </c>
      <c r="K68" s="349">
        <v>1000</v>
      </c>
      <c r="L68" s="352">
        <v>400</v>
      </c>
      <c r="M68" s="348" t="s">
        <v>2796</v>
      </c>
      <c r="N68" s="341"/>
      <c r="O68" s="341"/>
      <c r="P68" s="348" t="s">
        <v>2799</v>
      </c>
      <c r="Q68" s="341"/>
      <c r="R68" s="341"/>
      <c r="S68" s="341"/>
      <c r="T68" s="341"/>
      <c r="U68" s="320"/>
      <c r="V68" s="320"/>
      <c r="W68" s="316"/>
      <c r="X68" s="316"/>
      <c r="Y68" s="316"/>
      <c r="Z68" s="316"/>
      <c r="AA68" s="334"/>
      <c r="AB68" s="334"/>
      <c r="AC68" s="334"/>
      <c r="AD68" s="334"/>
      <c r="AE68" s="334"/>
      <c r="AF68" s="331"/>
      <c r="AG68" s="331"/>
      <c r="AH68" s="331"/>
      <c r="AI68" s="331"/>
      <c r="AJ68" s="327"/>
      <c r="AK68" s="316"/>
      <c r="AL68" s="316"/>
      <c r="AM68" s="316"/>
      <c r="AN68" s="316"/>
      <c r="AO68" s="316"/>
      <c r="AP68" s="316"/>
      <c r="AQ68" s="317"/>
      <c r="AR68" s="323"/>
      <c r="AS68" s="334"/>
      <c r="AT68" s="319"/>
      <c r="AU68" s="319"/>
      <c r="AV68" s="319"/>
      <c r="AW68" s="328"/>
      <c r="AX68" s="329"/>
      <c r="AY68" s="330"/>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c r="DV68" s="326"/>
      <c r="DW68" s="326"/>
      <c r="DX68" s="326"/>
      <c r="DY68" s="326"/>
      <c r="DZ68" s="326"/>
      <c r="EA68" s="326"/>
      <c r="EB68" s="326"/>
      <c r="EC68" s="326"/>
      <c r="ED68" s="326"/>
      <c r="EE68" s="326"/>
      <c r="EF68" s="326"/>
      <c r="EG68" s="326"/>
      <c r="EH68" s="326"/>
      <c r="EI68" s="326"/>
      <c r="EJ68" s="326"/>
      <c r="EK68" s="326"/>
      <c r="EL68" s="326"/>
      <c r="EM68" s="326"/>
      <c r="EN68" s="326"/>
      <c r="EO68" s="326"/>
      <c r="EP68" s="326"/>
      <c r="EQ68" s="326"/>
      <c r="ER68" s="326"/>
      <c r="ES68" s="326"/>
      <c r="ET68" s="326"/>
      <c r="EU68" s="326"/>
      <c r="EV68" s="326"/>
      <c r="EW68" s="326"/>
    </row>
    <row r="69" spans="1:153" ht="64.5" customHeight="1">
      <c r="A69" s="694"/>
      <c r="B69" s="694"/>
      <c r="C69" s="694"/>
      <c r="D69" s="694"/>
      <c r="E69" s="695"/>
      <c r="F69" s="695"/>
      <c r="G69" s="695"/>
      <c r="H69" s="695"/>
      <c r="I69" s="347" t="s">
        <v>2800</v>
      </c>
      <c r="J69" s="348" t="s">
        <v>2795</v>
      </c>
      <c r="K69" s="349">
        <v>2500</v>
      </c>
      <c r="L69" s="352">
        <v>1000</v>
      </c>
      <c r="M69" s="348" t="s">
        <v>2783</v>
      </c>
      <c r="N69" s="341"/>
      <c r="O69" s="341"/>
      <c r="P69" s="348" t="s">
        <v>2799</v>
      </c>
      <c r="Q69" s="341"/>
      <c r="R69" s="341"/>
      <c r="S69" s="341"/>
      <c r="T69" s="341"/>
      <c r="U69" s="320"/>
      <c r="V69" s="320"/>
      <c r="W69" s="316"/>
      <c r="X69" s="316"/>
      <c r="Y69" s="316"/>
      <c r="Z69" s="316"/>
      <c r="AA69" s="334"/>
      <c r="AB69" s="334"/>
      <c r="AC69" s="334"/>
      <c r="AD69" s="334"/>
      <c r="AE69" s="334"/>
      <c r="AF69" s="331"/>
      <c r="AG69" s="331"/>
      <c r="AH69" s="331"/>
      <c r="AI69" s="331"/>
      <c r="AJ69" s="327"/>
      <c r="AK69" s="316"/>
      <c r="AL69" s="316"/>
      <c r="AM69" s="316"/>
      <c r="AN69" s="316"/>
      <c r="AO69" s="316"/>
      <c r="AP69" s="316"/>
      <c r="AQ69" s="317"/>
      <c r="AR69" s="323"/>
      <c r="AS69" s="334"/>
      <c r="AT69" s="319"/>
      <c r="AU69" s="319"/>
      <c r="AV69" s="319"/>
      <c r="AW69" s="328"/>
      <c r="AX69" s="329"/>
      <c r="AY69" s="330"/>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c r="DV69" s="326"/>
      <c r="DW69" s="326"/>
      <c r="DX69" s="326"/>
      <c r="DY69" s="326"/>
      <c r="DZ69" s="326"/>
      <c r="EA69" s="326"/>
      <c r="EB69" s="326"/>
      <c r="EC69" s="326"/>
      <c r="ED69" s="326"/>
      <c r="EE69" s="326"/>
      <c r="EF69" s="326"/>
      <c r="EG69" s="326"/>
      <c r="EH69" s="326"/>
      <c r="EI69" s="326"/>
      <c r="EJ69" s="326"/>
      <c r="EK69" s="326"/>
      <c r="EL69" s="326"/>
      <c r="EM69" s="326"/>
      <c r="EN69" s="326"/>
      <c r="EO69" s="326"/>
      <c r="EP69" s="326"/>
      <c r="EQ69" s="326"/>
      <c r="ER69" s="326"/>
      <c r="ES69" s="326"/>
      <c r="ET69" s="326"/>
      <c r="EU69" s="326"/>
      <c r="EV69" s="326"/>
      <c r="EW69" s="326"/>
    </row>
    <row r="70" spans="1:153" ht="57.75" customHeight="1">
      <c r="A70" s="694"/>
      <c r="B70" s="694"/>
      <c r="C70" s="694"/>
      <c r="D70" s="694"/>
      <c r="E70" s="693" t="s">
        <v>2801</v>
      </c>
      <c r="F70" s="693"/>
      <c r="G70" s="693"/>
      <c r="H70" s="693"/>
      <c r="I70" s="347" t="s">
        <v>2802</v>
      </c>
      <c r="J70" s="348" t="s">
        <v>488</v>
      </c>
      <c r="K70" s="349">
        <v>20</v>
      </c>
      <c r="L70" s="352">
        <v>8</v>
      </c>
      <c r="M70" s="348" t="s">
        <v>2803</v>
      </c>
      <c r="N70" s="341"/>
      <c r="O70" s="341"/>
      <c r="P70" s="348" t="s">
        <v>2804</v>
      </c>
      <c r="Q70" s="341"/>
      <c r="R70" s="341"/>
      <c r="S70" s="341"/>
      <c r="T70" s="341"/>
      <c r="U70" s="320"/>
      <c r="V70" s="320"/>
      <c r="W70" s="316"/>
      <c r="X70" s="316"/>
      <c r="Y70" s="316"/>
      <c r="Z70" s="316"/>
      <c r="AA70" s="334"/>
      <c r="AB70" s="334"/>
      <c r="AC70" s="334"/>
      <c r="AD70" s="334"/>
      <c r="AE70" s="334"/>
      <c r="AF70" s="331"/>
      <c r="AG70" s="331"/>
      <c r="AH70" s="331"/>
      <c r="AI70" s="331"/>
      <c r="AJ70" s="327"/>
      <c r="AK70" s="316"/>
      <c r="AL70" s="316"/>
      <c r="AM70" s="316"/>
      <c r="AN70" s="316"/>
      <c r="AO70" s="316"/>
      <c r="AP70" s="316"/>
      <c r="AQ70" s="317"/>
      <c r="AR70" s="323"/>
      <c r="AS70" s="334"/>
      <c r="AT70" s="319"/>
      <c r="AU70" s="319"/>
      <c r="AV70" s="319"/>
      <c r="AW70" s="328"/>
      <c r="AX70" s="329"/>
      <c r="AY70" s="330"/>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26"/>
      <c r="CR70" s="326"/>
      <c r="CS70" s="326"/>
      <c r="CT70" s="326"/>
      <c r="CU70" s="326"/>
      <c r="CV70" s="326"/>
      <c r="CW70" s="326"/>
      <c r="CX70" s="326"/>
      <c r="CY70" s="326"/>
      <c r="CZ70" s="326"/>
      <c r="DA70" s="326"/>
      <c r="DB70" s="326"/>
      <c r="DC70" s="326"/>
      <c r="DD70" s="326"/>
      <c r="DE70" s="326"/>
      <c r="DF70" s="326"/>
      <c r="DG70" s="326"/>
      <c r="DH70" s="326"/>
      <c r="DI70" s="326"/>
      <c r="DJ70" s="326"/>
      <c r="DK70" s="326"/>
      <c r="DL70" s="326"/>
      <c r="DM70" s="326"/>
      <c r="DN70" s="326"/>
      <c r="DO70" s="326"/>
      <c r="DP70" s="326"/>
      <c r="DQ70" s="326"/>
      <c r="DR70" s="326"/>
      <c r="DS70" s="326"/>
      <c r="DT70" s="326"/>
      <c r="DU70" s="326"/>
      <c r="DV70" s="326"/>
      <c r="DW70" s="326"/>
      <c r="DX70" s="326"/>
      <c r="DY70" s="326"/>
      <c r="DZ70" s="326"/>
      <c r="EA70" s="326"/>
      <c r="EB70" s="326"/>
      <c r="EC70" s="326"/>
      <c r="ED70" s="326"/>
      <c r="EE70" s="326"/>
      <c r="EF70" s="326"/>
      <c r="EG70" s="326"/>
      <c r="EH70" s="326"/>
      <c r="EI70" s="326"/>
      <c r="EJ70" s="326"/>
      <c r="EK70" s="326"/>
      <c r="EL70" s="326"/>
      <c r="EM70" s="326"/>
      <c r="EN70" s="326"/>
      <c r="EO70" s="326"/>
      <c r="EP70" s="326"/>
      <c r="EQ70" s="326"/>
      <c r="ER70" s="326"/>
      <c r="ES70" s="326"/>
      <c r="ET70" s="326"/>
      <c r="EU70" s="326"/>
      <c r="EV70" s="326"/>
      <c r="EW70" s="326"/>
    </row>
    <row r="71" spans="1:153" ht="35.25" customHeight="1">
      <c r="A71" s="694"/>
      <c r="B71" s="694"/>
      <c r="C71" s="694"/>
      <c r="D71" s="694"/>
      <c r="E71" s="694"/>
      <c r="F71" s="694"/>
      <c r="G71" s="694"/>
      <c r="H71" s="694"/>
      <c r="I71" s="347" t="s">
        <v>2805</v>
      </c>
      <c r="J71" s="348" t="s">
        <v>2806</v>
      </c>
      <c r="K71" s="349">
        <v>8</v>
      </c>
      <c r="L71" s="352">
        <v>3</v>
      </c>
      <c r="M71" s="348" t="s">
        <v>2666</v>
      </c>
      <c r="N71" s="341"/>
      <c r="O71" s="341"/>
      <c r="P71" s="348" t="s">
        <v>2807</v>
      </c>
      <c r="Q71" s="341"/>
      <c r="R71" s="341"/>
      <c r="S71" s="341"/>
      <c r="T71" s="341"/>
      <c r="U71" s="320"/>
      <c r="V71" s="320"/>
      <c r="W71" s="316"/>
      <c r="X71" s="316"/>
      <c r="Y71" s="316"/>
      <c r="Z71" s="316"/>
      <c r="AA71" s="316"/>
      <c r="AB71" s="316"/>
      <c r="AC71" s="316"/>
      <c r="AD71" s="316"/>
      <c r="AE71" s="316"/>
      <c r="AF71" s="331"/>
      <c r="AG71" s="331"/>
      <c r="AH71" s="331"/>
      <c r="AI71" s="331"/>
      <c r="AJ71" s="327"/>
      <c r="AK71" s="316"/>
      <c r="AL71" s="316"/>
      <c r="AM71" s="316"/>
      <c r="AN71" s="316"/>
      <c r="AO71" s="316"/>
      <c r="AP71" s="316"/>
      <c r="AQ71" s="317"/>
      <c r="AR71" s="323"/>
      <c r="AS71" s="334"/>
      <c r="AT71" s="319"/>
      <c r="AU71" s="319"/>
      <c r="AV71" s="319"/>
      <c r="AW71" s="328"/>
      <c r="AX71" s="329"/>
      <c r="AY71" s="330"/>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326"/>
      <c r="CR71" s="326"/>
      <c r="CS71" s="326"/>
      <c r="CT71" s="326"/>
      <c r="CU71" s="326"/>
      <c r="CV71" s="326"/>
      <c r="CW71" s="326"/>
      <c r="CX71" s="326"/>
      <c r="CY71" s="326"/>
      <c r="CZ71" s="326"/>
      <c r="DA71" s="326"/>
      <c r="DB71" s="326"/>
      <c r="DC71" s="326"/>
      <c r="DD71" s="326"/>
      <c r="DE71" s="326"/>
      <c r="DF71" s="326"/>
      <c r="DG71" s="326"/>
      <c r="DH71" s="326"/>
      <c r="DI71" s="326"/>
      <c r="DJ71" s="326"/>
      <c r="DK71" s="326"/>
      <c r="DL71" s="326"/>
      <c r="DM71" s="326"/>
      <c r="DN71" s="326"/>
      <c r="DO71" s="326"/>
      <c r="DP71" s="326"/>
      <c r="DQ71" s="326"/>
      <c r="DR71" s="326"/>
      <c r="DS71" s="326"/>
      <c r="DT71" s="326"/>
      <c r="DU71" s="326"/>
      <c r="DV71" s="326"/>
      <c r="DW71" s="326"/>
      <c r="DX71" s="326"/>
      <c r="DY71" s="326"/>
      <c r="DZ71" s="326"/>
      <c r="EA71" s="326"/>
      <c r="EB71" s="326"/>
      <c r="EC71" s="326"/>
      <c r="ED71" s="326"/>
      <c r="EE71" s="326"/>
      <c r="EF71" s="326"/>
      <c r="EG71" s="326"/>
      <c r="EH71" s="326"/>
      <c r="EI71" s="326"/>
      <c r="EJ71" s="326"/>
      <c r="EK71" s="326"/>
      <c r="EL71" s="326"/>
      <c r="EM71" s="326"/>
      <c r="EN71" s="326"/>
      <c r="EO71" s="326"/>
      <c r="EP71" s="326"/>
      <c r="EQ71" s="326"/>
      <c r="ER71" s="326"/>
      <c r="ES71" s="326"/>
      <c r="ET71" s="326"/>
      <c r="EU71" s="326"/>
      <c r="EV71" s="326"/>
      <c r="EW71" s="326"/>
    </row>
    <row r="72" spans="1:153" ht="59.25" customHeight="1">
      <c r="A72" s="694"/>
      <c r="B72" s="694"/>
      <c r="C72" s="694"/>
      <c r="D72" s="694"/>
      <c r="E72" s="694"/>
      <c r="F72" s="694"/>
      <c r="G72" s="694"/>
      <c r="H72" s="694"/>
      <c r="I72" s="347" t="s">
        <v>2808</v>
      </c>
      <c r="J72" s="348" t="s">
        <v>89</v>
      </c>
      <c r="K72" s="349">
        <v>1</v>
      </c>
      <c r="L72" s="351" t="s">
        <v>2665</v>
      </c>
      <c r="M72" s="348" t="s">
        <v>2666</v>
      </c>
      <c r="N72" s="341"/>
      <c r="O72" s="341"/>
      <c r="P72" s="733" t="s">
        <v>2667</v>
      </c>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734"/>
      <c r="AT72" s="734"/>
      <c r="AU72" s="734"/>
      <c r="AV72" s="734"/>
      <c r="AW72" s="734"/>
      <c r="AX72" s="734"/>
      <c r="AY72" s="735"/>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P72" s="326"/>
      <c r="DQ72" s="326"/>
      <c r="DR72" s="326"/>
      <c r="DS72" s="326"/>
      <c r="DT72" s="326"/>
      <c r="DU72" s="326"/>
      <c r="DV72" s="326"/>
      <c r="DW72" s="326"/>
      <c r="DX72" s="326"/>
      <c r="DY72" s="326"/>
      <c r="DZ72" s="326"/>
      <c r="EA72" s="326"/>
      <c r="EB72" s="326"/>
      <c r="EC72" s="326"/>
      <c r="ED72" s="326"/>
      <c r="EE72" s="326"/>
      <c r="EF72" s="326"/>
      <c r="EG72" s="326"/>
      <c r="EH72" s="326"/>
      <c r="EI72" s="326"/>
      <c r="EJ72" s="326"/>
      <c r="EK72" s="326"/>
      <c r="EL72" s="326"/>
      <c r="EM72" s="326"/>
      <c r="EN72" s="326"/>
      <c r="EO72" s="326"/>
      <c r="EP72" s="326"/>
      <c r="EQ72" s="326"/>
      <c r="ER72" s="326"/>
      <c r="ES72" s="326"/>
      <c r="ET72" s="326"/>
      <c r="EU72" s="326"/>
      <c r="EV72" s="326"/>
      <c r="EW72" s="326"/>
    </row>
    <row r="73" spans="1:153" ht="47.25" customHeight="1">
      <c r="A73" s="694"/>
      <c r="B73" s="694"/>
      <c r="C73" s="694"/>
      <c r="D73" s="694"/>
      <c r="E73" s="694"/>
      <c r="F73" s="694"/>
      <c r="G73" s="694"/>
      <c r="H73" s="694"/>
      <c r="I73" s="347" t="s">
        <v>2809</v>
      </c>
      <c r="J73" s="348" t="s">
        <v>164</v>
      </c>
      <c r="K73" s="349">
        <v>1</v>
      </c>
      <c r="L73" s="351" t="s">
        <v>2665</v>
      </c>
      <c r="M73" s="348" t="s">
        <v>2810</v>
      </c>
      <c r="N73" s="341"/>
      <c r="O73" s="341"/>
      <c r="P73" s="733" t="s">
        <v>2667</v>
      </c>
      <c r="Q73" s="734"/>
      <c r="R73" s="734"/>
      <c r="S73" s="734"/>
      <c r="T73" s="734"/>
      <c r="U73" s="734"/>
      <c r="V73" s="734"/>
      <c r="W73" s="734"/>
      <c r="X73" s="734"/>
      <c r="Y73" s="734"/>
      <c r="Z73" s="734"/>
      <c r="AA73" s="734"/>
      <c r="AB73" s="734"/>
      <c r="AC73" s="734"/>
      <c r="AD73" s="734"/>
      <c r="AE73" s="734"/>
      <c r="AF73" s="734"/>
      <c r="AG73" s="734"/>
      <c r="AH73" s="734"/>
      <c r="AI73" s="734"/>
      <c r="AJ73" s="734"/>
      <c r="AK73" s="734"/>
      <c r="AL73" s="734"/>
      <c r="AM73" s="734"/>
      <c r="AN73" s="734"/>
      <c r="AO73" s="734"/>
      <c r="AP73" s="734"/>
      <c r="AQ73" s="734"/>
      <c r="AR73" s="734"/>
      <c r="AS73" s="734"/>
      <c r="AT73" s="734"/>
      <c r="AU73" s="734"/>
      <c r="AV73" s="734"/>
      <c r="AW73" s="734"/>
      <c r="AX73" s="734"/>
      <c r="AY73" s="735"/>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326"/>
      <c r="CR73" s="326"/>
      <c r="CS73" s="326"/>
      <c r="CT73" s="326"/>
      <c r="CU73" s="326"/>
      <c r="CV73" s="326"/>
      <c r="CW73" s="326"/>
      <c r="CX73" s="326"/>
      <c r="CY73" s="326"/>
      <c r="CZ73" s="326"/>
      <c r="DA73" s="326"/>
      <c r="DB73" s="326"/>
      <c r="DC73" s="326"/>
      <c r="DD73" s="326"/>
      <c r="DE73" s="326"/>
      <c r="DF73" s="326"/>
      <c r="DG73" s="326"/>
      <c r="DH73" s="326"/>
      <c r="DI73" s="326"/>
      <c r="DJ73" s="326"/>
      <c r="DK73" s="326"/>
      <c r="DL73" s="326"/>
      <c r="DM73" s="326"/>
      <c r="DN73" s="326"/>
      <c r="DO73" s="326"/>
      <c r="DP73" s="326"/>
      <c r="DQ73" s="326"/>
      <c r="DR73" s="326"/>
      <c r="DS73" s="326"/>
      <c r="DT73" s="326"/>
      <c r="DU73" s="326"/>
      <c r="DV73" s="326"/>
      <c r="DW73" s="326"/>
      <c r="DX73" s="326"/>
      <c r="DY73" s="326"/>
      <c r="DZ73" s="326"/>
      <c r="EA73" s="326"/>
      <c r="EB73" s="326"/>
      <c r="EC73" s="326"/>
      <c r="ED73" s="326"/>
      <c r="EE73" s="326"/>
      <c r="EF73" s="326"/>
      <c r="EG73" s="326"/>
      <c r="EH73" s="326"/>
      <c r="EI73" s="326"/>
      <c r="EJ73" s="326"/>
      <c r="EK73" s="326"/>
      <c r="EL73" s="326"/>
      <c r="EM73" s="326"/>
      <c r="EN73" s="326"/>
      <c r="EO73" s="326"/>
      <c r="EP73" s="326"/>
      <c r="EQ73" s="326"/>
      <c r="ER73" s="326"/>
      <c r="ES73" s="326"/>
      <c r="ET73" s="326"/>
      <c r="EU73" s="326"/>
      <c r="EV73" s="326"/>
      <c r="EW73" s="326"/>
    </row>
    <row r="74" spans="1:153" ht="47.25" customHeight="1">
      <c r="A74" s="694"/>
      <c r="B74" s="694"/>
      <c r="C74" s="694"/>
      <c r="D74" s="694"/>
      <c r="E74" s="694"/>
      <c r="F74" s="694"/>
      <c r="G74" s="694"/>
      <c r="H74" s="694"/>
      <c r="I74" s="347" t="s">
        <v>2811</v>
      </c>
      <c r="J74" s="348" t="s">
        <v>488</v>
      </c>
      <c r="K74" s="349">
        <v>18</v>
      </c>
      <c r="L74" s="352">
        <v>8</v>
      </c>
      <c r="M74" s="348" t="s">
        <v>2810</v>
      </c>
      <c r="N74" s="341"/>
      <c r="O74" s="341"/>
      <c r="P74" s="374"/>
      <c r="Q74" s="341"/>
      <c r="R74" s="341"/>
      <c r="S74" s="341"/>
      <c r="T74" s="341"/>
      <c r="U74" s="320"/>
      <c r="V74" s="320"/>
      <c r="W74" s="316"/>
      <c r="X74" s="316"/>
      <c r="Y74" s="316"/>
      <c r="Z74" s="316"/>
      <c r="AA74" s="334"/>
      <c r="AB74" s="334"/>
      <c r="AC74" s="334"/>
      <c r="AD74" s="334"/>
      <c r="AE74" s="334"/>
      <c r="AF74" s="331"/>
      <c r="AG74" s="331"/>
      <c r="AH74" s="331"/>
      <c r="AI74" s="331"/>
      <c r="AJ74" s="327"/>
      <c r="AK74" s="316"/>
      <c r="AL74" s="316"/>
      <c r="AM74" s="316"/>
      <c r="AN74" s="316"/>
      <c r="AO74" s="316"/>
      <c r="AP74" s="316"/>
      <c r="AQ74" s="317"/>
      <c r="AR74" s="323"/>
      <c r="AS74" s="334"/>
      <c r="AT74" s="319"/>
      <c r="AU74" s="319"/>
      <c r="AV74" s="319"/>
      <c r="AW74" s="328"/>
      <c r="AX74" s="329"/>
      <c r="AY74" s="330"/>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326"/>
      <c r="CR74" s="326"/>
      <c r="CS74" s="326"/>
      <c r="CT74" s="326"/>
      <c r="CU74" s="326"/>
      <c r="CV74" s="326"/>
      <c r="CW74" s="326"/>
      <c r="CX74" s="326"/>
      <c r="CY74" s="326"/>
      <c r="CZ74" s="326"/>
      <c r="DA74" s="326"/>
      <c r="DB74" s="326"/>
      <c r="DC74" s="326"/>
      <c r="DD74" s="326"/>
      <c r="DE74" s="326"/>
      <c r="DF74" s="326"/>
      <c r="DG74" s="326"/>
      <c r="DH74" s="326"/>
      <c r="DI74" s="326"/>
      <c r="DJ74" s="326"/>
      <c r="DK74" s="326"/>
      <c r="DL74" s="326"/>
      <c r="DM74" s="326"/>
      <c r="DN74" s="326"/>
      <c r="DO74" s="326"/>
      <c r="DP74" s="326"/>
      <c r="DQ74" s="326"/>
      <c r="DR74" s="326"/>
      <c r="DS74" s="326"/>
      <c r="DT74" s="326"/>
      <c r="DU74" s="326"/>
      <c r="DV74" s="326"/>
      <c r="DW74" s="326"/>
      <c r="DX74" s="326"/>
      <c r="DY74" s="326"/>
      <c r="DZ74" s="326"/>
      <c r="EA74" s="326"/>
      <c r="EB74" s="326"/>
      <c r="EC74" s="326"/>
      <c r="ED74" s="326"/>
      <c r="EE74" s="326"/>
      <c r="EF74" s="326"/>
      <c r="EG74" s="326"/>
      <c r="EH74" s="326"/>
      <c r="EI74" s="326"/>
      <c r="EJ74" s="326"/>
      <c r="EK74" s="326"/>
      <c r="EL74" s="326"/>
      <c r="EM74" s="326"/>
      <c r="EN74" s="326"/>
      <c r="EO74" s="326"/>
      <c r="EP74" s="326"/>
      <c r="EQ74" s="326"/>
      <c r="ER74" s="326"/>
      <c r="ES74" s="326"/>
      <c r="ET74" s="326"/>
      <c r="EU74" s="326"/>
      <c r="EV74" s="326"/>
      <c r="EW74" s="326"/>
    </row>
    <row r="75" spans="1:153" ht="56.25" customHeight="1">
      <c r="A75" s="694"/>
      <c r="B75" s="694"/>
      <c r="C75" s="694"/>
      <c r="D75" s="694"/>
      <c r="E75" s="694"/>
      <c r="F75" s="694"/>
      <c r="G75" s="694"/>
      <c r="H75" s="694"/>
      <c r="I75" s="347" t="s">
        <v>2812</v>
      </c>
      <c r="J75" s="348" t="s">
        <v>164</v>
      </c>
      <c r="K75" s="349">
        <v>5</v>
      </c>
      <c r="L75" s="352">
        <v>2</v>
      </c>
      <c r="M75" s="348" t="s">
        <v>2666</v>
      </c>
      <c r="N75" s="341"/>
      <c r="O75" s="341"/>
      <c r="P75" s="348" t="s">
        <v>2813</v>
      </c>
      <c r="Q75" s="341"/>
      <c r="R75" s="341"/>
      <c r="S75" s="341"/>
      <c r="T75" s="341"/>
      <c r="U75" s="320"/>
      <c r="V75" s="320"/>
      <c r="W75" s="316"/>
      <c r="X75" s="316"/>
      <c r="Y75" s="316"/>
      <c r="Z75" s="316"/>
      <c r="AA75" s="334"/>
      <c r="AB75" s="334"/>
      <c r="AC75" s="334"/>
      <c r="AD75" s="334"/>
      <c r="AE75" s="334"/>
      <c r="AF75" s="331"/>
      <c r="AG75" s="331"/>
      <c r="AH75" s="331"/>
      <c r="AI75" s="331"/>
      <c r="AJ75" s="327"/>
      <c r="AK75" s="316"/>
      <c r="AL75" s="316"/>
      <c r="AM75" s="316"/>
      <c r="AN75" s="316"/>
      <c r="AO75" s="316"/>
      <c r="AP75" s="316"/>
      <c r="AQ75" s="317"/>
      <c r="AR75" s="323"/>
      <c r="AS75" s="334"/>
      <c r="AT75" s="319"/>
      <c r="AU75" s="319"/>
      <c r="AV75" s="319"/>
      <c r="AW75" s="328"/>
      <c r="AX75" s="329"/>
      <c r="AY75" s="330"/>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6"/>
      <c r="DQ75" s="326"/>
      <c r="DR75" s="326"/>
      <c r="DS75" s="326"/>
      <c r="DT75" s="326"/>
      <c r="DU75" s="326"/>
      <c r="DV75" s="326"/>
      <c r="DW75" s="326"/>
      <c r="DX75" s="326"/>
      <c r="DY75" s="326"/>
      <c r="DZ75" s="326"/>
      <c r="EA75" s="326"/>
      <c r="EB75" s="326"/>
      <c r="EC75" s="326"/>
      <c r="ED75" s="326"/>
      <c r="EE75" s="326"/>
      <c r="EF75" s="326"/>
      <c r="EG75" s="326"/>
      <c r="EH75" s="326"/>
      <c r="EI75" s="326"/>
      <c r="EJ75" s="326"/>
      <c r="EK75" s="326"/>
      <c r="EL75" s="326"/>
      <c r="EM75" s="326"/>
      <c r="EN75" s="326"/>
      <c r="EO75" s="326"/>
      <c r="EP75" s="326"/>
      <c r="EQ75" s="326"/>
      <c r="ER75" s="326"/>
      <c r="ES75" s="326"/>
      <c r="ET75" s="326"/>
      <c r="EU75" s="326"/>
      <c r="EV75" s="326"/>
      <c r="EW75" s="326"/>
    </row>
    <row r="76" spans="1:153" ht="48.75" customHeight="1">
      <c r="A76" s="694"/>
      <c r="B76" s="694"/>
      <c r="C76" s="694"/>
      <c r="D76" s="694"/>
      <c r="E76" s="695"/>
      <c r="F76" s="695"/>
      <c r="G76" s="695"/>
      <c r="H76" s="695"/>
      <c r="I76" s="347" t="s">
        <v>2814</v>
      </c>
      <c r="J76" s="348" t="s">
        <v>488</v>
      </c>
      <c r="K76" s="349">
        <v>4</v>
      </c>
      <c r="L76" s="352">
        <v>2</v>
      </c>
      <c r="M76" s="348" t="s">
        <v>2666</v>
      </c>
      <c r="N76" s="341"/>
      <c r="O76" s="341"/>
      <c r="P76" s="348" t="s">
        <v>2815</v>
      </c>
      <c r="Q76" s="341"/>
      <c r="R76" s="341"/>
      <c r="S76" s="341"/>
      <c r="T76" s="341"/>
      <c r="U76" s="320"/>
      <c r="V76" s="320"/>
      <c r="W76" s="316"/>
      <c r="X76" s="316"/>
      <c r="Y76" s="316"/>
      <c r="Z76" s="316"/>
      <c r="AA76" s="334"/>
      <c r="AB76" s="334"/>
      <c r="AC76" s="334"/>
      <c r="AD76" s="334"/>
      <c r="AE76" s="334"/>
      <c r="AF76" s="331"/>
      <c r="AG76" s="331"/>
      <c r="AH76" s="331"/>
      <c r="AI76" s="331"/>
      <c r="AJ76" s="327"/>
      <c r="AK76" s="316"/>
      <c r="AL76" s="316"/>
      <c r="AM76" s="316"/>
      <c r="AN76" s="316"/>
      <c r="AO76" s="316"/>
      <c r="AP76" s="316"/>
      <c r="AQ76" s="317"/>
      <c r="AR76" s="323"/>
      <c r="AS76" s="334"/>
      <c r="AT76" s="319"/>
      <c r="AU76" s="319"/>
      <c r="AV76" s="319"/>
      <c r="AW76" s="328"/>
      <c r="AX76" s="329"/>
      <c r="AY76" s="330"/>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c r="EA76" s="326"/>
      <c r="EB76" s="326"/>
      <c r="EC76" s="326"/>
      <c r="ED76" s="326"/>
      <c r="EE76" s="326"/>
      <c r="EF76" s="326"/>
      <c r="EG76" s="326"/>
      <c r="EH76" s="326"/>
      <c r="EI76" s="326"/>
      <c r="EJ76" s="326"/>
      <c r="EK76" s="326"/>
      <c r="EL76" s="326"/>
      <c r="EM76" s="326"/>
      <c r="EN76" s="326"/>
      <c r="EO76" s="326"/>
      <c r="EP76" s="326"/>
      <c r="EQ76" s="326"/>
      <c r="ER76" s="326"/>
      <c r="ES76" s="326"/>
      <c r="ET76" s="326"/>
      <c r="EU76" s="326"/>
      <c r="EV76" s="326"/>
      <c r="EW76" s="326"/>
    </row>
    <row r="77" spans="1:153" ht="42.75" customHeight="1">
      <c r="A77" s="694"/>
      <c r="B77" s="694"/>
      <c r="C77" s="694"/>
      <c r="D77" s="694"/>
      <c r="E77" s="693" t="s">
        <v>2816</v>
      </c>
      <c r="F77" s="693"/>
      <c r="G77" s="693"/>
      <c r="H77" s="693"/>
      <c r="I77" s="347" t="s">
        <v>2817</v>
      </c>
      <c r="J77" s="348" t="s">
        <v>2818</v>
      </c>
      <c r="K77" s="349">
        <v>7</v>
      </c>
      <c r="L77" s="351" t="s">
        <v>2665</v>
      </c>
      <c r="M77" s="348" t="s">
        <v>2752</v>
      </c>
      <c r="N77" s="341"/>
      <c r="O77" s="341"/>
      <c r="P77" s="733" t="s">
        <v>2703</v>
      </c>
      <c r="Q77" s="734"/>
      <c r="R77" s="734"/>
      <c r="S77" s="734"/>
      <c r="T77" s="734"/>
      <c r="U77" s="734"/>
      <c r="V77" s="734"/>
      <c r="W77" s="734"/>
      <c r="X77" s="734"/>
      <c r="Y77" s="734"/>
      <c r="Z77" s="734"/>
      <c r="AA77" s="734"/>
      <c r="AB77" s="734"/>
      <c r="AC77" s="734"/>
      <c r="AD77" s="734"/>
      <c r="AE77" s="734"/>
      <c r="AF77" s="734"/>
      <c r="AG77" s="734"/>
      <c r="AH77" s="734"/>
      <c r="AI77" s="734"/>
      <c r="AJ77" s="734"/>
      <c r="AK77" s="734"/>
      <c r="AL77" s="734"/>
      <c r="AM77" s="734"/>
      <c r="AN77" s="734"/>
      <c r="AO77" s="734"/>
      <c r="AP77" s="734"/>
      <c r="AQ77" s="734"/>
      <c r="AR77" s="734"/>
      <c r="AS77" s="734"/>
      <c r="AT77" s="734"/>
      <c r="AU77" s="734"/>
      <c r="AV77" s="734"/>
      <c r="AW77" s="734"/>
      <c r="AX77" s="734"/>
      <c r="AY77" s="735"/>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c r="CR77" s="326"/>
      <c r="CS77" s="326"/>
      <c r="CT77" s="326"/>
      <c r="CU77" s="326"/>
      <c r="CV77" s="326"/>
      <c r="CW77" s="326"/>
      <c r="CX77" s="326"/>
      <c r="CY77" s="326"/>
      <c r="CZ77" s="326"/>
      <c r="DA77" s="326"/>
      <c r="DB77" s="326"/>
      <c r="DC77" s="326"/>
      <c r="DD77" s="326"/>
      <c r="DE77" s="326"/>
      <c r="DF77" s="326"/>
      <c r="DG77" s="326"/>
      <c r="DH77" s="326"/>
      <c r="DI77" s="326"/>
      <c r="DJ77" s="326"/>
      <c r="DK77" s="326"/>
      <c r="DL77" s="326"/>
      <c r="DM77" s="326"/>
      <c r="DN77" s="326"/>
      <c r="DO77" s="326"/>
      <c r="DP77" s="326"/>
      <c r="DQ77" s="326"/>
      <c r="DR77" s="326"/>
      <c r="DS77" s="326"/>
      <c r="DT77" s="326"/>
      <c r="DU77" s="326"/>
      <c r="DV77" s="326"/>
      <c r="DW77" s="326"/>
      <c r="DX77" s="326"/>
      <c r="DY77" s="326"/>
      <c r="DZ77" s="326"/>
      <c r="EA77" s="326"/>
      <c r="EB77" s="326"/>
      <c r="EC77" s="326"/>
      <c r="ED77" s="326"/>
      <c r="EE77" s="326"/>
      <c r="EF77" s="326"/>
      <c r="EG77" s="326"/>
      <c r="EH77" s="326"/>
      <c r="EI77" s="326"/>
      <c r="EJ77" s="326"/>
      <c r="EK77" s="326"/>
      <c r="EL77" s="326"/>
      <c r="EM77" s="326"/>
      <c r="EN77" s="326"/>
      <c r="EO77" s="326"/>
      <c r="EP77" s="326"/>
      <c r="EQ77" s="326"/>
      <c r="ER77" s="326"/>
      <c r="ES77" s="326"/>
      <c r="ET77" s="326"/>
      <c r="EU77" s="326"/>
      <c r="EV77" s="326"/>
      <c r="EW77" s="326"/>
    </row>
    <row r="78" spans="1:153" ht="57" customHeight="1">
      <c r="A78" s="694"/>
      <c r="B78" s="694"/>
      <c r="C78" s="694"/>
      <c r="D78" s="694"/>
      <c r="E78" s="694"/>
      <c r="F78" s="694"/>
      <c r="G78" s="694"/>
      <c r="H78" s="694"/>
      <c r="I78" s="347" t="s">
        <v>2819</v>
      </c>
      <c r="J78" s="348" t="s">
        <v>2710</v>
      </c>
      <c r="K78" s="349">
        <v>1</v>
      </c>
      <c r="L78" s="352">
        <v>1</v>
      </c>
      <c r="M78" s="348" t="s">
        <v>2764</v>
      </c>
      <c r="N78" s="341"/>
      <c r="O78" s="341"/>
      <c r="P78" s="348" t="s">
        <v>2820</v>
      </c>
      <c r="Q78" s="341"/>
      <c r="R78" s="341"/>
      <c r="S78" s="341"/>
      <c r="T78" s="341"/>
      <c r="U78" s="320"/>
      <c r="V78" s="320"/>
      <c r="W78" s="316"/>
      <c r="X78" s="316"/>
      <c r="Y78" s="316"/>
      <c r="Z78" s="316"/>
      <c r="AA78" s="334"/>
      <c r="AB78" s="334"/>
      <c r="AC78" s="334"/>
      <c r="AD78" s="334"/>
      <c r="AE78" s="334"/>
      <c r="AF78" s="331"/>
      <c r="AG78" s="331"/>
      <c r="AH78" s="331"/>
      <c r="AI78" s="331"/>
      <c r="AJ78" s="327"/>
      <c r="AK78" s="316"/>
      <c r="AL78" s="316"/>
      <c r="AM78" s="316"/>
      <c r="AN78" s="316"/>
      <c r="AO78" s="316"/>
      <c r="AP78" s="316"/>
      <c r="AQ78" s="317"/>
      <c r="AR78" s="323"/>
      <c r="AS78" s="334"/>
      <c r="AT78" s="319"/>
      <c r="AU78" s="319"/>
      <c r="AV78" s="319"/>
      <c r="AW78" s="328"/>
      <c r="AX78" s="329"/>
      <c r="AY78" s="330"/>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6"/>
      <c r="DQ78" s="326"/>
      <c r="DR78" s="326"/>
      <c r="DS78" s="326"/>
      <c r="DT78" s="326"/>
      <c r="DU78" s="326"/>
      <c r="DV78" s="326"/>
      <c r="DW78" s="326"/>
      <c r="DX78" s="326"/>
      <c r="DY78" s="326"/>
      <c r="DZ78" s="326"/>
      <c r="EA78" s="326"/>
      <c r="EB78" s="326"/>
      <c r="EC78" s="326"/>
      <c r="ED78" s="326"/>
      <c r="EE78" s="326"/>
      <c r="EF78" s="326"/>
      <c r="EG78" s="326"/>
      <c r="EH78" s="326"/>
      <c r="EI78" s="326"/>
      <c r="EJ78" s="326"/>
      <c r="EK78" s="326"/>
      <c r="EL78" s="326"/>
      <c r="EM78" s="326"/>
      <c r="EN78" s="326"/>
      <c r="EO78" s="326"/>
      <c r="EP78" s="326"/>
      <c r="EQ78" s="326"/>
      <c r="ER78" s="326"/>
      <c r="ES78" s="326"/>
      <c r="ET78" s="326"/>
      <c r="EU78" s="326"/>
      <c r="EV78" s="326"/>
      <c r="EW78" s="326"/>
    </row>
    <row r="79" spans="1:153" ht="56.25" customHeight="1">
      <c r="A79" s="695"/>
      <c r="B79" s="695"/>
      <c r="C79" s="695"/>
      <c r="D79" s="695"/>
      <c r="E79" s="695"/>
      <c r="F79" s="695"/>
      <c r="G79" s="695"/>
      <c r="H79" s="695"/>
      <c r="I79" s="347" t="s">
        <v>2821</v>
      </c>
      <c r="J79" s="348" t="s">
        <v>218</v>
      </c>
      <c r="K79" s="349">
        <v>1</v>
      </c>
      <c r="L79" s="351" t="s">
        <v>2665</v>
      </c>
      <c r="M79" s="348" t="s">
        <v>2822</v>
      </c>
      <c r="N79" s="341"/>
      <c r="O79" s="341"/>
      <c r="P79" s="733" t="s">
        <v>2703</v>
      </c>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734"/>
      <c r="AW79" s="734"/>
      <c r="AX79" s="734"/>
      <c r="AY79" s="735"/>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c r="CR79" s="326"/>
      <c r="CS79" s="326"/>
      <c r="CT79" s="326"/>
      <c r="CU79" s="326"/>
      <c r="CV79" s="326"/>
      <c r="CW79" s="326"/>
      <c r="CX79" s="326"/>
      <c r="CY79" s="326"/>
      <c r="CZ79" s="326"/>
      <c r="DA79" s="326"/>
      <c r="DB79" s="326"/>
      <c r="DC79" s="326"/>
      <c r="DD79" s="326"/>
      <c r="DE79" s="326"/>
      <c r="DF79" s="326"/>
      <c r="DG79" s="326"/>
      <c r="DH79" s="326"/>
      <c r="DI79" s="326"/>
      <c r="DJ79" s="326"/>
      <c r="DK79" s="326"/>
      <c r="DL79" s="326"/>
      <c r="DM79" s="326"/>
      <c r="DN79" s="326"/>
      <c r="DO79" s="326"/>
      <c r="DP79" s="326"/>
      <c r="DQ79" s="326"/>
      <c r="DR79" s="326"/>
      <c r="DS79" s="326"/>
      <c r="DT79" s="326"/>
      <c r="DU79" s="326"/>
      <c r="DV79" s="326"/>
      <c r="DW79" s="326"/>
      <c r="DX79" s="326"/>
      <c r="DY79" s="326"/>
      <c r="DZ79" s="326"/>
      <c r="EA79" s="326"/>
      <c r="EB79" s="326"/>
      <c r="EC79" s="326"/>
      <c r="ED79" s="326"/>
      <c r="EE79" s="326"/>
      <c r="EF79" s="326"/>
      <c r="EG79" s="326"/>
      <c r="EH79" s="326"/>
      <c r="EI79" s="326"/>
      <c r="EJ79" s="326"/>
      <c r="EK79" s="326"/>
      <c r="EL79" s="326"/>
      <c r="EM79" s="326"/>
      <c r="EN79" s="326"/>
      <c r="EO79" s="326"/>
      <c r="EP79" s="326"/>
      <c r="EQ79" s="326"/>
      <c r="ER79" s="326"/>
      <c r="ES79" s="326"/>
      <c r="ET79" s="326"/>
      <c r="EU79" s="326"/>
      <c r="EV79" s="326"/>
      <c r="EW79" s="326"/>
    </row>
    <row r="80" spans="1:153" ht="55.5" customHeight="1">
      <c r="A80" s="693" t="s">
        <v>2823</v>
      </c>
      <c r="B80" s="693"/>
      <c r="C80" s="693" t="s">
        <v>2824</v>
      </c>
      <c r="D80" s="693"/>
      <c r="E80" s="693" t="s">
        <v>2825</v>
      </c>
      <c r="F80" s="693"/>
      <c r="G80" s="693"/>
      <c r="H80" s="693"/>
      <c r="I80" s="347" t="s">
        <v>2826</v>
      </c>
      <c r="J80" s="348" t="s">
        <v>2679</v>
      </c>
      <c r="K80" s="349">
        <v>240</v>
      </c>
      <c r="L80" s="352">
        <v>96</v>
      </c>
      <c r="M80" s="348" t="s">
        <v>2827</v>
      </c>
      <c r="N80" s="341"/>
      <c r="O80" s="341"/>
      <c r="P80" s="373" t="s">
        <v>2828</v>
      </c>
      <c r="Q80" s="341"/>
      <c r="R80" s="341"/>
      <c r="S80" s="341"/>
      <c r="T80" s="341"/>
      <c r="U80" s="320"/>
      <c r="V80" s="320"/>
      <c r="W80" s="316"/>
      <c r="X80" s="316"/>
      <c r="Y80" s="316"/>
      <c r="Z80" s="316"/>
      <c r="AA80" s="334"/>
      <c r="AB80" s="334"/>
      <c r="AC80" s="334"/>
      <c r="AD80" s="334"/>
      <c r="AE80" s="334"/>
      <c r="AF80" s="331"/>
      <c r="AG80" s="331"/>
      <c r="AH80" s="331"/>
      <c r="AI80" s="331"/>
      <c r="AJ80" s="327"/>
      <c r="AK80" s="316"/>
      <c r="AL80" s="316"/>
      <c r="AM80" s="316"/>
      <c r="AN80" s="316"/>
      <c r="AO80" s="316"/>
      <c r="AP80" s="316"/>
      <c r="AQ80" s="317"/>
      <c r="AR80" s="323"/>
      <c r="AS80" s="334"/>
      <c r="AT80" s="319"/>
      <c r="AU80" s="319"/>
      <c r="AV80" s="319"/>
      <c r="AW80" s="328"/>
      <c r="AX80" s="329"/>
      <c r="AY80" s="330"/>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c r="CR80" s="326"/>
      <c r="CS80" s="326"/>
      <c r="CT80" s="326"/>
      <c r="CU80" s="326"/>
      <c r="CV80" s="326"/>
      <c r="CW80" s="326"/>
      <c r="CX80" s="326"/>
      <c r="CY80" s="326"/>
      <c r="CZ80" s="326"/>
      <c r="DA80" s="326"/>
      <c r="DB80" s="326"/>
      <c r="DC80" s="326"/>
      <c r="DD80" s="326"/>
      <c r="DE80" s="326"/>
      <c r="DF80" s="326"/>
      <c r="DG80" s="326"/>
      <c r="DH80" s="326"/>
      <c r="DI80" s="326"/>
      <c r="DJ80" s="326"/>
      <c r="DK80" s="326"/>
      <c r="DL80" s="326"/>
      <c r="DM80" s="326"/>
      <c r="DN80" s="326"/>
      <c r="DO80" s="326"/>
      <c r="DP80" s="326"/>
      <c r="DQ80" s="326"/>
      <c r="DR80" s="326"/>
      <c r="DS80" s="326"/>
      <c r="DT80" s="326"/>
      <c r="DU80" s="326"/>
      <c r="DV80" s="326"/>
      <c r="DW80" s="326"/>
      <c r="DX80" s="326"/>
      <c r="DY80" s="326"/>
      <c r="DZ80" s="326"/>
      <c r="EA80" s="326"/>
      <c r="EB80" s="326"/>
      <c r="EC80" s="326"/>
      <c r="ED80" s="326"/>
      <c r="EE80" s="326"/>
      <c r="EF80" s="326"/>
      <c r="EG80" s="326"/>
      <c r="EH80" s="326"/>
      <c r="EI80" s="326"/>
      <c r="EJ80" s="326"/>
      <c r="EK80" s="326"/>
      <c r="EL80" s="326"/>
      <c r="EM80" s="326"/>
      <c r="EN80" s="326"/>
      <c r="EO80" s="326"/>
      <c r="EP80" s="326"/>
      <c r="EQ80" s="326"/>
      <c r="ER80" s="326"/>
      <c r="ES80" s="326"/>
      <c r="ET80" s="326"/>
      <c r="EU80" s="326"/>
      <c r="EV80" s="326"/>
      <c r="EW80" s="326"/>
    </row>
    <row r="81" spans="1:153" ht="48.75" customHeight="1">
      <c r="A81" s="694"/>
      <c r="B81" s="694"/>
      <c r="C81" s="694"/>
      <c r="D81" s="694"/>
      <c r="E81" s="694"/>
      <c r="F81" s="694"/>
      <c r="G81" s="694"/>
      <c r="H81" s="694"/>
      <c r="I81" s="347" t="s">
        <v>2829</v>
      </c>
      <c r="J81" s="348" t="s">
        <v>164</v>
      </c>
      <c r="K81" s="349">
        <v>60</v>
      </c>
      <c r="L81" s="352">
        <v>24</v>
      </c>
      <c r="M81" s="348" t="s">
        <v>2827</v>
      </c>
      <c r="N81" s="341"/>
      <c r="O81" s="341"/>
      <c r="P81" s="373" t="s">
        <v>2830</v>
      </c>
      <c r="Q81" s="341"/>
      <c r="R81" s="341"/>
      <c r="S81" s="341"/>
      <c r="T81" s="341"/>
      <c r="U81" s="320"/>
      <c r="V81" s="320"/>
      <c r="W81" s="316"/>
      <c r="X81" s="316"/>
      <c r="Y81" s="316"/>
      <c r="Z81" s="316"/>
      <c r="AA81" s="334"/>
      <c r="AB81" s="334"/>
      <c r="AC81" s="334"/>
      <c r="AD81" s="334"/>
      <c r="AE81" s="334"/>
      <c r="AF81" s="331"/>
      <c r="AG81" s="331"/>
      <c r="AH81" s="331"/>
      <c r="AI81" s="331"/>
      <c r="AJ81" s="327"/>
      <c r="AK81" s="316"/>
      <c r="AL81" s="316"/>
      <c r="AM81" s="316"/>
      <c r="AN81" s="316"/>
      <c r="AO81" s="316"/>
      <c r="AP81" s="316"/>
      <c r="AQ81" s="317"/>
      <c r="AR81" s="323"/>
      <c r="AS81" s="334"/>
      <c r="AT81" s="319"/>
      <c r="AU81" s="319"/>
      <c r="AV81" s="319"/>
      <c r="AW81" s="328"/>
      <c r="AX81" s="329"/>
      <c r="AY81" s="330"/>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6"/>
      <c r="DQ81" s="326"/>
      <c r="DR81" s="326"/>
      <c r="DS81" s="326"/>
      <c r="DT81" s="326"/>
      <c r="DU81" s="326"/>
      <c r="DV81" s="326"/>
      <c r="DW81" s="326"/>
      <c r="DX81" s="326"/>
      <c r="DY81" s="326"/>
      <c r="DZ81" s="326"/>
      <c r="EA81" s="326"/>
      <c r="EB81" s="326"/>
      <c r="EC81" s="326"/>
      <c r="ED81" s="326"/>
      <c r="EE81" s="326"/>
      <c r="EF81" s="326"/>
      <c r="EG81" s="326"/>
      <c r="EH81" s="326"/>
      <c r="EI81" s="326"/>
      <c r="EJ81" s="326"/>
      <c r="EK81" s="326"/>
      <c r="EL81" s="326"/>
      <c r="EM81" s="326"/>
      <c r="EN81" s="326"/>
      <c r="EO81" s="326"/>
      <c r="EP81" s="326"/>
      <c r="EQ81" s="326"/>
      <c r="ER81" s="326"/>
      <c r="ES81" s="326"/>
      <c r="ET81" s="326"/>
      <c r="EU81" s="326"/>
      <c r="EV81" s="326"/>
      <c r="EW81" s="326"/>
    </row>
    <row r="82" spans="1:153" ht="52.5" customHeight="1">
      <c r="A82" s="694"/>
      <c r="B82" s="694"/>
      <c r="C82" s="694"/>
      <c r="D82" s="694"/>
      <c r="E82" s="694"/>
      <c r="F82" s="694"/>
      <c r="G82" s="694"/>
      <c r="H82" s="694"/>
      <c r="I82" s="347" t="s">
        <v>2831</v>
      </c>
      <c r="J82" s="348" t="s">
        <v>2669</v>
      </c>
      <c r="K82" s="349">
        <v>60</v>
      </c>
      <c r="L82" s="352">
        <v>24</v>
      </c>
      <c r="M82" s="348" t="s">
        <v>2752</v>
      </c>
      <c r="N82" s="341"/>
      <c r="O82" s="341"/>
      <c r="P82" s="373" t="s">
        <v>2832</v>
      </c>
      <c r="Q82" s="341"/>
      <c r="R82" s="341"/>
      <c r="S82" s="341"/>
      <c r="T82" s="341"/>
      <c r="U82" s="320"/>
      <c r="V82" s="320"/>
      <c r="W82" s="316"/>
      <c r="X82" s="316"/>
      <c r="Y82" s="316"/>
      <c r="Z82" s="316"/>
      <c r="AA82" s="334"/>
      <c r="AB82" s="334"/>
      <c r="AC82" s="334"/>
      <c r="AD82" s="334"/>
      <c r="AE82" s="334"/>
      <c r="AF82" s="331"/>
      <c r="AG82" s="331"/>
      <c r="AH82" s="331"/>
      <c r="AI82" s="331"/>
      <c r="AJ82" s="327"/>
      <c r="AK82" s="316"/>
      <c r="AL82" s="316"/>
      <c r="AM82" s="316"/>
      <c r="AN82" s="316"/>
      <c r="AO82" s="316"/>
      <c r="AP82" s="316"/>
      <c r="AQ82" s="317"/>
      <c r="AR82" s="323"/>
      <c r="AS82" s="334"/>
      <c r="AT82" s="319"/>
      <c r="AU82" s="319"/>
      <c r="AV82" s="319"/>
      <c r="AW82" s="328"/>
      <c r="AX82" s="329"/>
      <c r="AY82" s="330"/>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c r="CR82" s="326"/>
      <c r="CS82" s="326"/>
      <c r="CT82" s="326"/>
      <c r="CU82" s="326"/>
      <c r="CV82" s="326"/>
      <c r="CW82" s="326"/>
      <c r="CX82" s="326"/>
      <c r="CY82" s="326"/>
      <c r="CZ82" s="326"/>
      <c r="DA82" s="326"/>
      <c r="DB82" s="326"/>
      <c r="DC82" s="326"/>
      <c r="DD82" s="326"/>
      <c r="DE82" s="326"/>
      <c r="DF82" s="326"/>
      <c r="DG82" s="326"/>
      <c r="DH82" s="326"/>
      <c r="DI82" s="326"/>
      <c r="DJ82" s="326"/>
      <c r="DK82" s="326"/>
      <c r="DL82" s="326"/>
      <c r="DM82" s="326"/>
      <c r="DN82" s="326"/>
      <c r="DO82" s="326"/>
      <c r="DP82" s="326"/>
      <c r="DQ82" s="326"/>
      <c r="DR82" s="326"/>
      <c r="DS82" s="326"/>
      <c r="DT82" s="326"/>
      <c r="DU82" s="326"/>
      <c r="DV82" s="326"/>
      <c r="DW82" s="326"/>
      <c r="DX82" s="326"/>
      <c r="DY82" s="326"/>
      <c r="DZ82" s="326"/>
      <c r="EA82" s="326"/>
      <c r="EB82" s="326"/>
      <c r="EC82" s="326"/>
      <c r="ED82" s="326"/>
      <c r="EE82" s="326"/>
      <c r="EF82" s="326"/>
      <c r="EG82" s="326"/>
      <c r="EH82" s="326"/>
      <c r="EI82" s="326"/>
      <c r="EJ82" s="326"/>
      <c r="EK82" s="326"/>
      <c r="EL82" s="326"/>
      <c r="EM82" s="326"/>
      <c r="EN82" s="326"/>
      <c r="EO82" s="326"/>
      <c r="EP82" s="326"/>
      <c r="EQ82" s="326"/>
      <c r="ER82" s="326"/>
      <c r="ES82" s="326"/>
      <c r="ET82" s="326"/>
      <c r="EU82" s="326"/>
      <c r="EV82" s="326"/>
      <c r="EW82" s="326"/>
    </row>
    <row r="83" spans="1:153" ht="42.75" customHeight="1">
      <c r="A83" s="694"/>
      <c r="B83" s="694"/>
      <c r="C83" s="694"/>
      <c r="D83" s="694"/>
      <c r="E83" s="694"/>
      <c r="F83" s="694"/>
      <c r="G83" s="694"/>
      <c r="H83" s="694"/>
      <c r="I83" s="347" t="s">
        <v>2833</v>
      </c>
      <c r="J83" s="348" t="s">
        <v>89</v>
      </c>
      <c r="K83" s="349">
        <v>1</v>
      </c>
      <c r="L83" s="351" t="s">
        <v>2665</v>
      </c>
      <c r="M83" s="348" t="s">
        <v>2666</v>
      </c>
      <c r="N83" s="341"/>
      <c r="O83" s="341"/>
      <c r="P83" s="733" t="s">
        <v>2667</v>
      </c>
      <c r="Q83" s="734"/>
      <c r="R83" s="734"/>
      <c r="S83" s="734"/>
      <c r="T83" s="734"/>
      <c r="U83" s="734"/>
      <c r="V83" s="734"/>
      <c r="W83" s="734"/>
      <c r="X83" s="734"/>
      <c r="Y83" s="734"/>
      <c r="Z83" s="734"/>
      <c r="AA83" s="734"/>
      <c r="AB83" s="734"/>
      <c r="AC83" s="734"/>
      <c r="AD83" s="734"/>
      <c r="AE83" s="734"/>
      <c r="AF83" s="734"/>
      <c r="AG83" s="734"/>
      <c r="AH83" s="734"/>
      <c r="AI83" s="734"/>
      <c r="AJ83" s="734"/>
      <c r="AK83" s="734"/>
      <c r="AL83" s="734"/>
      <c r="AM83" s="734"/>
      <c r="AN83" s="734"/>
      <c r="AO83" s="734"/>
      <c r="AP83" s="734"/>
      <c r="AQ83" s="734"/>
      <c r="AR83" s="734"/>
      <c r="AS83" s="734"/>
      <c r="AT83" s="734"/>
      <c r="AU83" s="734"/>
      <c r="AV83" s="734"/>
      <c r="AW83" s="734"/>
      <c r="AX83" s="734"/>
      <c r="AY83" s="735"/>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row>
    <row r="84" spans="1:153" ht="41.25" customHeight="1">
      <c r="A84" s="694"/>
      <c r="B84" s="694"/>
      <c r="C84" s="694"/>
      <c r="D84" s="694"/>
      <c r="E84" s="694"/>
      <c r="F84" s="694"/>
      <c r="G84" s="694"/>
      <c r="H84" s="694"/>
      <c r="I84" s="347" t="s">
        <v>2834</v>
      </c>
      <c r="J84" s="348" t="s">
        <v>2835</v>
      </c>
      <c r="K84" s="349">
        <v>1</v>
      </c>
      <c r="L84" s="351" t="s">
        <v>2665</v>
      </c>
      <c r="M84" s="348" t="s">
        <v>2666</v>
      </c>
      <c r="N84" s="341"/>
      <c r="O84" s="341"/>
      <c r="P84" s="733" t="s">
        <v>2667</v>
      </c>
      <c r="Q84" s="734"/>
      <c r="R84" s="734"/>
      <c r="S84" s="734"/>
      <c r="T84" s="73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5"/>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row>
    <row r="85" spans="1:153" ht="49.5" customHeight="1">
      <c r="A85" s="694"/>
      <c r="B85" s="694"/>
      <c r="C85" s="694"/>
      <c r="D85" s="694"/>
      <c r="E85" s="694"/>
      <c r="F85" s="694"/>
      <c r="G85" s="694"/>
      <c r="H85" s="694"/>
      <c r="I85" s="347" t="s">
        <v>2836</v>
      </c>
      <c r="J85" s="348" t="s">
        <v>2669</v>
      </c>
      <c r="K85" s="349">
        <v>16</v>
      </c>
      <c r="L85" s="352">
        <v>8</v>
      </c>
      <c r="M85" s="348" t="s">
        <v>2666</v>
      </c>
      <c r="N85" s="341"/>
      <c r="O85" s="341"/>
      <c r="P85" s="373" t="s">
        <v>2837</v>
      </c>
      <c r="Q85" s="341"/>
      <c r="R85" s="341"/>
      <c r="S85" s="341"/>
      <c r="T85" s="341"/>
      <c r="U85" s="320"/>
      <c r="V85" s="320"/>
      <c r="W85" s="316"/>
      <c r="X85" s="316"/>
      <c r="Y85" s="316"/>
      <c r="Z85" s="316"/>
      <c r="AA85" s="316"/>
      <c r="AB85" s="316"/>
      <c r="AC85" s="316"/>
      <c r="AD85" s="316"/>
      <c r="AE85" s="316"/>
      <c r="AF85" s="331"/>
      <c r="AG85" s="331"/>
      <c r="AH85" s="331"/>
      <c r="AI85" s="331"/>
      <c r="AJ85" s="327"/>
      <c r="AK85" s="316"/>
      <c r="AL85" s="316"/>
      <c r="AM85" s="316"/>
      <c r="AN85" s="316"/>
      <c r="AO85" s="316"/>
      <c r="AP85" s="316"/>
      <c r="AQ85" s="317"/>
      <c r="AR85" s="323"/>
      <c r="AS85" s="334"/>
      <c r="AT85" s="319"/>
      <c r="AU85" s="319"/>
      <c r="AV85" s="319"/>
      <c r="AW85" s="319"/>
      <c r="AX85" s="329"/>
      <c r="AY85" s="330"/>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row>
    <row r="86" spans="1:153" ht="66" customHeight="1">
      <c r="A86" s="694"/>
      <c r="B86" s="694"/>
      <c r="C86" s="694"/>
      <c r="D86" s="694"/>
      <c r="E86" s="694"/>
      <c r="F86" s="694"/>
      <c r="G86" s="694"/>
      <c r="H86" s="694"/>
      <c r="I86" s="347" t="s">
        <v>2838</v>
      </c>
      <c r="J86" s="348" t="s">
        <v>2710</v>
      </c>
      <c r="K86" s="349">
        <v>12</v>
      </c>
      <c r="L86" s="352">
        <v>11</v>
      </c>
      <c r="M86" s="348" t="s">
        <v>2827</v>
      </c>
      <c r="N86" s="341"/>
      <c r="O86" s="341"/>
      <c r="P86" s="373" t="s">
        <v>2839</v>
      </c>
      <c r="Q86" s="341"/>
      <c r="R86" s="341"/>
      <c r="S86" s="341"/>
      <c r="T86" s="341"/>
      <c r="U86" s="320"/>
      <c r="V86" s="320"/>
      <c r="W86" s="316"/>
      <c r="X86" s="316"/>
      <c r="Y86" s="316"/>
      <c r="Z86" s="316"/>
      <c r="AA86" s="316"/>
      <c r="AB86" s="316"/>
      <c r="AC86" s="316"/>
      <c r="AD86" s="316"/>
      <c r="AE86" s="316"/>
      <c r="AF86" s="331"/>
      <c r="AG86" s="331"/>
      <c r="AH86" s="331"/>
      <c r="AI86" s="331"/>
      <c r="AJ86" s="327"/>
      <c r="AK86" s="316"/>
      <c r="AL86" s="316"/>
      <c r="AM86" s="316"/>
      <c r="AN86" s="316"/>
      <c r="AO86" s="316"/>
      <c r="AP86" s="316"/>
      <c r="AQ86" s="317"/>
      <c r="AR86" s="323"/>
      <c r="AS86" s="334"/>
      <c r="AT86" s="319"/>
      <c r="AU86" s="319"/>
      <c r="AV86" s="319"/>
      <c r="AW86" s="319"/>
      <c r="AX86" s="329"/>
      <c r="AY86" s="330"/>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row>
    <row r="87" spans="1:153" ht="60" customHeight="1">
      <c r="A87" s="694"/>
      <c r="B87" s="694"/>
      <c r="C87" s="694"/>
      <c r="D87" s="694"/>
      <c r="E87" s="694"/>
      <c r="F87" s="694"/>
      <c r="G87" s="694"/>
      <c r="H87" s="694"/>
      <c r="I87" s="347" t="s">
        <v>2840</v>
      </c>
      <c r="J87" s="348" t="s">
        <v>218</v>
      </c>
      <c r="K87" s="349">
        <v>12</v>
      </c>
      <c r="L87" s="352">
        <v>12</v>
      </c>
      <c r="M87" s="348" t="s">
        <v>2666</v>
      </c>
      <c r="N87" s="341"/>
      <c r="O87" s="341"/>
      <c r="P87" s="373" t="s">
        <v>2839</v>
      </c>
      <c r="Q87" s="341"/>
      <c r="R87" s="341"/>
      <c r="S87" s="341"/>
      <c r="T87" s="341"/>
      <c r="U87" s="320"/>
      <c r="V87" s="320"/>
      <c r="W87" s="316"/>
      <c r="X87" s="316"/>
      <c r="Y87" s="316"/>
      <c r="Z87" s="316"/>
      <c r="AA87" s="334"/>
      <c r="AB87" s="334"/>
      <c r="AC87" s="334"/>
      <c r="AD87" s="334"/>
      <c r="AE87" s="334"/>
      <c r="AF87" s="331"/>
      <c r="AG87" s="331"/>
      <c r="AH87" s="331"/>
      <c r="AI87" s="331"/>
      <c r="AJ87" s="327"/>
      <c r="AK87" s="316"/>
      <c r="AL87" s="316"/>
      <c r="AM87" s="316"/>
      <c r="AN87" s="316"/>
      <c r="AO87" s="316"/>
      <c r="AP87" s="316"/>
      <c r="AQ87" s="317"/>
      <c r="AR87" s="323"/>
      <c r="AS87" s="334"/>
      <c r="AT87" s="319"/>
      <c r="AU87" s="319"/>
      <c r="AV87" s="319"/>
      <c r="AW87" s="328"/>
      <c r="AX87" s="329"/>
      <c r="AY87" s="330"/>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6"/>
      <c r="CP87" s="326"/>
      <c r="CQ87" s="326"/>
      <c r="CR87" s="326"/>
      <c r="CS87" s="326"/>
      <c r="CT87" s="326"/>
      <c r="CU87" s="326"/>
      <c r="CV87" s="326"/>
      <c r="CW87" s="326"/>
      <c r="CX87" s="326"/>
      <c r="CY87" s="326"/>
      <c r="CZ87" s="326"/>
      <c r="DA87" s="326"/>
      <c r="DB87" s="326"/>
      <c r="DC87" s="326"/>
      <c r="DD87" s="326"/>
      <c r="DE87" s="326"/>
      <c r="DF87" s="326"/>
      <c r="DG87" s="326"/>
      <c r="DH87" s="326"/>
      <c r="DI87" s="326"/>
      <c r="DJ87" s="326"/>
      <c r="DK87" s="326"/>
      <c r="DL87" s="326"/>
      <c r="DM87" s="326"/>
      <c r="DN87" s="326"/>
      <c r="DO87" s="326"/>
      <c r="DP87" s="326"/>
      <c r="DQ87" s="326"/>
      <c r="DR87" s="326"/>
      <c r="DS87" s="326"/>
      <c r="DT87" s="326"/>
      <c r="DU87" s="326"/>
      <c r="DV87" s="326"/>
      <c r="DW87" s="326"/>
      <c r="DX87" s="326"/>
      <c r="DY87" s="326"/>
      <c r="DZ87" s="326"/>
      <c r="EA87" s="326"/>
      <c r="EB87" s="326"/>
      <c r="EC87" s="326"/>
      <c r="ED87" s="326"/>
      <c r="EE87" s="326"/>
      <c r="EF87" s="326"/>
      <c r="EG87" s="326"/>
      <c r="EH87" s="326"/>
      <c r="EI87" s="326"/>
      <c r="EJ87" s="326"/>
      <c r="EK87" s="326"/>
      <c r="EL87" s="326"/>
      <c r="EM87" s="326"/>
      <c r="EN87" s="326"/>
      <c r="EO87" s="326"/>
      <c r="EP87" s="326"/>
      <c r="EQ87" s="326"/>
      <c r="ER87" s="326"/>
      <c r="ES87" s="326"/>
      <c r="ET87" s="326"/>
      <c r="EU87" s="326"/>
      <c r="EV87" s="326"/>
      <c r="EW87" s="326"/>
    </row>
    <row r="88" spans="1:153" ht="59.25" customHeight="1">
      <c r="A88" s="694"/>
      <c r="B88" s="694"/>
      <c r="C88" s="694"/>
      <c r="D88" s="694"/>
      <c r="E88" s="695"/>
      <c r="F88" s="695"/>
      <c r="G88" s="695"/>
      <c r="H88" s="695"/>
      <c r="I88" s="347" t="s">
        <v>2841</v>
      </c>
      <c r="J88" s="348" t="s">
        <v>2669</v>
      </c>
      <c r="K88" s="349">
        <v>36</v>
      </c>
      <c r="L88" s="352">
        <v>12</v>
      </c>
      <c r="M88" s="348" t="s">
        <v>2827</v>
      </c>
      <c r="N88" s="341"/>
      <c r="O88" s="341"/>
      <c r="P88" s="373" t="s">
        <v>2839</v>
      </c>
      <c r="Q88" s="341"/>
      <c r="R88" s="341"/>
      <c r="S88" s="341"/>
      <c r="T88" s="341"/>
      <c r="U88" s="320"/>
      <c r="V88" s="320"/>
      <c r="W88" s="316"/>
      <c r="X88" s="316"/>
      <c r="Y88" s="316"/>
      <c r="Z88" s="316"/>
      <c r="AA88" s="334"/>
      <c r="AB88" s="334"/>
      <c r="AC88" s="334"/>
      <c r="AD88" s="334"/>
      <c r="AE88" s="334"/>
      <c r="AF88" s="331"/>
      <c r="AG88" s="331"/>
      <c r="AH88" s="331"/>
      <c r="AI88" s="331"/>
      <c r="AJ88" s="327"/>
      <c r="AK88" s="316"/>
      <c r="AL88" s="316"/>
      <c r="AM88" s="316"/>
      <c r="AN88" s="316"/>
      <c r="AO88" s="316"/>
      <c r="AP88" s="316"/>
      <c r="AQ88" s="317"/>
      <c r="AR88" s="323"/>
      <c r="AS88" s="334"/>
      <c r="AT88" s="319"/>
      <c r="AU88" s="319"/>
      <c r="AV88" s="319"/>
      <c r="AW88" s="328"/>
      <c r="AX88" s="329"/>
      <c r="AY88" s="330"/>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6"/>
      <c r="CP88" s="326"/>
      <c r="CQ88" s="326"/>
      <c r="CR88" s="326"/>
      <c r="CS88" s="326"/>
      <c r="CT88" s="326"/>
      <c r="CU88" s="326"/>
      <c r="CV88" s="326"/>
      <c r="CW88" s="326"/>
      <c r="CX88" s="326"/>
      <c r="CY88" s="326"/>
      <c r="CZ88" s="326"/>
      <c r="DA88" s="326"/>
      <c r="DB88" s="326"/>
      <c r="DC88" s="326"/>
      <c r="DD88" s="326"/>
      <c r="DE88" s="326"/>
      <c r="DF88" s="326"/>
      <c r="DG88" s="326"/>
      <c r="DH88" s="326"/>
      <c r="DI88" s="326"/>
      <c r="DJ88" s="326"/>
      <c r="DK88" s="326"/>
      <c r="DL88" s="326"/>
      <c r="DM88" s="326"/>
      <c r="DN88" s="326"/>
      <c r="DO88" s="326"/>
      <c r="DP88" s="326"/>
      <c r="DQ88" s="326"/>
      <c r="DR88" s="326"/>
      <c r="DS88" s="326"/>
      <c r="DT88" s="326"/>
      <c r="DU88" s="326"/>
      <c r="DV88" s="326"/>
      <c r="DW88" s="326"/>
      <c r="DX88" s="326"/>
      <c r="DY88" s="326"/>
      <c r="DZ88" s="326"/>
      <c r="EA88" s="326"/>
      <c r="EB88" s="326"/>
      <c r="EC88" s="326"/>
      <c r="ED88" s="326"/>
      <c r="EE88" s="326"/>
      <c r="EF88" s="326"/>
      <c r="EG88" s="326"/>
      <c r="EH88" s="326"/>
      <c r="EI88" s="326"/>
      <c r="EJ88" s="326"/>
      <c r="EK88" s="326"/>
      <c r="EL88" s="326"/>
      <c r="EM88" s="326"/>
      <c r="EN88" s="326"/>
      <c r="EO88" s="326"/>
      <c r="EP88" s="326"/>
      <c r="EQ88" s="326"/>
      <c r="ER88" s="326"/>
      <c r="ES88" s="326"/>
      <c r="ET88" s="326"/>
      <c r="EU88" s="326"/>
      <c r="EV88" s="326"/>
      <c r="EW88" s="326"/>
    </row>
    <row r="89" spans="1:153" ht="78" customHeight="1">
      <c r="A89" s="694"/>
      <c r="B89" s="694"/>
      <c r="C89" s="694"/>
      <c r="D89" s="694"/>
      <c r="E89" s="693" t="s">
        <v>2842</v>
      </c>
      <c r="F89" s="693"/>
      <c r="G89" s="693"/>
      <c r="H89" s="693"/>
      <c r="I89" s="347" t="s">
        <v>2843</v>
      </c>
      <c r="J89" s="348" t="s">
        <v>164</v>
      </c>
      <c r="K89" s="349">
        <v>12</v>
      </c>
      <c r="L89" s="351" t="s">
        <v>2665</v>
      </c>
      <c r="M89" s="348" t="s">
        <v>2752</v>
      </c>
      <c r="N89" s="341"/>
      <c r="O89" s="341"/>
      <c r="P89" s="733" t="s">
        <v>2703</v>
      </c>
      <c r="Q89" s="734"/>
      <c r="R89" s="734"/>
      <c r="S89" s="734"/>
      <c r="T89" s="734"/>
      <c r="U89" s="734"/>
      <c r="V89" s="734"/>
      <c r="W89" s="734"/>
      <c r="X89" s="734"/>
      <c r="Y89" s="734"/>
      <c r="Z89" s="734"/>
      <c r="AA89" s="734"/>
      <c r="AB89" s="734"/>
      <c r="AC89" s="734"/>
      <c r="AD89" s="734"/>
      <c r="AE89" s="734"/>
      <c r="AF89" s="734"/>
      <c r="AG89" s="734"/>
      <c r="AH89" s="734"/>
      <c r="AI89" s="734"/>
      <c r="AJ89" s="734"/>
      <c r="AK89" s="734"/>
      <c r="AL89" s="734"/>
      <c r="AM89" s="734"/>
      <c r="AN89" s="734"/>
      <c r="AO89" s="734"/>
      <c r="AP89" s="734"/>
      <c r="AQ89" s="734"/>
      <c r="AR89" s="734"/>
      <c r="AS89" s="734"/>
      <c r="AT89" s="734"/>
      <c r="AU89" s="734"/>
      <c r="AV89" s="734"/>
      <c r="AW89" s="734"/>
      <c r="AX89" s="734"/>
      <c r="AY89" s="735"/>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6"/>
      <c r="CP89" s="326"/>
      <c r="CQ89" s="326"/>
      <c r="CR89" s="326"/>
      <c r="CS89" s="326"/>
      <c r="CT89" s="326"/>
      <c r="CU89" s="326"/>
      <c r="CV89" s="326"/>
      <c r="CW89" s="326"/>
      <c r="CX89" s="326"/>
      <c r="CY89" s="326"/>
      <c r="CZ89" s="326"/>
      <c r="DA89" s="326"/>
      <c r="DB89" s="326"/>
      <c r="DC89" s="326"/>
      <c r="DD89" s="326"/>
      <c r="DE89" s="326"/>
      <c r="DF89" s="326"/>
      <c r="DG89" s="326"/>
      <c r="DH89" s="326"/>
      <c r="DI89" s="326"/>
      <c r="DJ89" s="326"/>
      <c r="DK89" s="326"/>
      <c r="DL89" s="326"/>
      <c r="DM89" s="326"/>
      <c r="DN89" s="326"/>
      <c r="DO89" s="326"/>
      <c r="DP89" s="326"/>
      <c r="DQ89" s="326"/>
      <c r="DR89" s="326"/>
      <c r="DS89" s="326"/>
      <c r="DT89" s="326"/>
      <c r="DU89" s="326"/>
      <c r="DV89" s="326"/>
      <c r="DW89" s="326"/>
      <c r="DX89" s="326"/>
      <c r="DY89" s="326"/>
      <c r="DZ89" s="326"/>
      <c r="EA89" s="326"/>
      <c r="EB89" s="326"/>
      <c r="EC89" s="326"/>
      <c r="ED89" s="326"/>
      <c r="EE89" s="326"/>
      <c r="EF89" s="326"/>
      <c r="EG89" s="326"/>
      <c r="EH89" s="326"/>
      <c r="EI89" s="326"/>
      <c r="EJ89" s="326"/>
      <c r="EK89" s="326"/>
      <c r="EL89" s="326"/>
      <c r="EM89" s="326"/>
      <c r="EN89" s="326"/>
      <c r="EO89" s="326"/>
      <c r="EP89" s="326"/>
      <c r="EQ89" s="326"/>
      <c r="ER89" s="326"/>
      <c r="ES89" s="326"/>
      <c r="ET89" s="326"/>
      <c r="EU89" s="326"/>
      <c r="EV89" s="326"/>
      <c r="EW89" s="326"/>
    </row>
    <row r="90" spans="1:153" ht="53.25" customHeight="1">
      <c r="A90" s="694"/>
      <c r="B90" s="694"/>
      <c r="C90" s="694"/>
      <c r="D90" s="694"/>
      <c r="E90" s="694"/>
      <c r="F90" s="694"/>
      <c r="G90" s="694"/>
      <c r="H90" s="694"/>
      <c r="I90" s="347" t="s">
        <v>2844</v>
      </c>
      <c r="J90" s="348" t="s">
        <v>2669</v>
      </c>
      <c r="K90" s="349">
        <v>192</v>
      </c>
      <c r="L90" s="352">
        <v>96</v>
      </c>
      <c r="M90" s="348" t="s">
        <v>2752</v>
      </c>
      <c r="N90" s="341"/>
      <c r="O90" s="341"/>
      <c r="P90" s="733" t="s">
        <v>2845</v>
      </c>
      <c r="Q90" s="734"/>
      <c r="R90" s="734"/>
      <c r="S90" s="734"/>
      <c r="T90" s="734"/>
      <c r="U90" s="734"/>
      <c r="V90" s="734"/>
      <c r="W90" s="734"/>
      <c r="X90" s="734"/>
      <c r="Y90" s="734"/>
      <c r="Z90" s="734"/>
      <c r="AA90" s="734"/>
      <c r="AB90" s="734"/>
      <c r="AC90" s="734"/>
      <c r="AD90" s="734"/>
      <c r="AE90" s="734"/>
      <c r="AF90" s="734"/>
      <c r="AG90" s="734"/>
      <c r="AH90" s="734"/>
      <c r="AI90" s="734"/>
      <c r="AJ90" s="734"/>
      <c r="AK90" s="734"/>
      <c r="AL90" s="734"/>
      <c r="AM90" s="734"/>
      <c r="AN90" s="734"/>
      <c r="AO90" s="734"/>
      <c r="AP90" s="734"/>
      <c r="AQ90" s="734"/>
      <c r="AR90" s="734"/>
      <c r="AS90" s="734"/>
      <c r="AT90" s="734"/>
      <c r="AU90" s="734"/>
      <c r="AV90" s="734"/>
      <c r="AW90" s="734"/>
      <c r="AX90" s="734"/>
      <c r="AY90" s="735"/>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DP90" s="326"/>
      <c r="DQ90" s="326"/>
      <c r="DR90" s="326"/>
      <c r="DS90" s="326"/>
      <c r="DT90" s="326"/>
      <c r="DU90" s="326"/>
      <c r="DV90" s="326"/>
      <c r="DW90" s="326"/>
      <c r="DX90" s="326"/>
      <c r="DY90" s="326"/>
      <c r="DZ90" s="326"/>
      <c r="EA90" s="326"/>
      <c r="EB90" s="326"/>
      <c r="EC90" s="326"/>
      <c r="ED90" s="326"/>
      <c r="EE90" s="326"/>
      <c r="EF90" s="326"/>
      <c r="EG90" s="326"/>
      <c r="EH90" s="326"/>
      <c r="EI90" s="326"/>
      <c r="EJ90" s="326"/>
      <c r="EK90" s="326"/>
      <c r="EL90" s="326"/>
      <c r="EM90" s="326"/>
      <c r="EN90" s="326"/>
      <c r="EO90" s="326"/>
      <c r="EP90" s="326"/>
      <c r="EQ90" s="326"/>
      <c r="ER90" s="326"/>
      <c r="ES90" s="326"/>
      <c r="ET90" s="326"/>
      <c r="EU90" s="326"/>
      <c r="EV90" s="326"/>
      <c r="EW90" s="326"/>
    </row>
    <row r="91" spans="1:153" ht="56.25" customHeight="1">
      <c r="A91" s="694"/>
      <c r="B91" s="694"/>
      <c r="C91" s="694"/>
      <c r="D91" s="694"/>
      <c r="E91" s="694"/>
      <c r="F91" s="694"/>
      <c r="G91" s="694"/>
      <c r="H91" s="694"/>
      <c r="I91" s="347" t="s">
        <v>2846</v>
      </c>
      <c r="J91" s="348" t="s">
        <v>164</v>
      </c>
      <c r="K91" s="349">
        <v>1</v>
      </c>
      <c r="L91" s="351" t="s">
        <v>2665</v>
      </c>
      <c r="M91" s="348" t="s">
        <v>2752</v>
      </c>
      <c r="N91" s="341"/>
      <c r="O91" s="341"/>
      <c r="P91" s="733" t="s">
        <v>2703</v>
      </c>
      <c r="Q91" s="734"/>
      <c r="R91" s="734"/>
      <c r="S91" s="734"/>
      <c r="T91" s="734"/>
      <c r="U91" s="734"/>
      <c r="V91" s="734"/>
      <c r="W91" s="734"/>
      <c r="X91" s="734"/>
      <c r="Y91" s="734"/>
      <c r="Z91" s="734"/>
      <c r="AA91" s="734"/>
      <c r="AB91" s="734"/>
      <c r="AC91" s="734"/>
      <c r="AD91" s="734"/>
      <c r="AE91" s="734"/>
      <c r="AF91" s="734"/>
      <c r="AG91" s="734"/>
      <c r="AH91" s="734"/>
      <c r="AI91" s="734"/>
      <c r="AJ91" s="734"/>
      <c r="AK91" s="734"/>
      <c r="AL91" s="734"/>
      <c r="AM91" s="734"/>
      <c r="AN91" s="734"/>
      <c r="AO91" s="734"/>
      <c r="AP91" s="734"/>
      <c r="AQ91" s="734"/>
      <c r="AR91" s="734"/>
      <c r="AS91" s="734"/>
      <c r="AT91" s="734"/>
      <c r="AU91" s="734"/>
      <c r="AV91" s="734"/>
      <c r="AW91" s="734"/>
      <c r="AX91" s="734"/>
      <c r="AY91" s="735"/>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c r="CR91" s="326"/>
      <c r="CS91" s="326"/>
      <c r="CT91" s="326"/>
      <c r="CU91" s="326"/>
      <c r="CV91" s="326"/>
      <c r="CW91" s="326"/>
      <c r="CX91" s="326"/>
      <c r="CY91" s="326"/>
      <c r="CZ91" s="326"/>
      <c r="DA91" s="326"/>
      <c r="DB91" s="326"/>
      <c r="DC91" s="326"/>
      <c r="DD91" s="326"/>
      <c r="DE91" s="326"/>
      <c r="DF91" s="326"/>
      <c r="DG91" s="326"/>
      <c r="DH91" s="326"/>
      <c r="DI91" s="326"/>
      <c r="DJ91" s="326"/>
      <c r="DK91" s="326"/>
      <c r="DL91" s="326"/>
      <c r="DM91" s="326"/>
      <c r="DN91" s="326"/>
      <c r="DO91" s="326"/>
      <c r="DP91" s="326"/>
      <c r="DQ91" s="326"/>
      <c r="DR91" s="326"/>
      <c r="DS91" s="326"/>
      <c r="DT91" s="326"/>
      <c r="DU91" s="326"/>
      <c r="DV91" s="326"/>
      <c r="DW91" s="326"/>
      <c r="DX91" s="326"/>
      <c r="DY91" s="326"/>
      <c r="DZ91" s="326"/>
      <c r="EA91" s="326"/>
      <c r="EB91" s="326"/>
      <c r="EC91" s="326"/>
      <c r="ED91" s="326"/>
      <c r="EE91" s="326"/>
      <c r="EF91" s="326"/>
      <c r="EG91" s="326"/>
      <c r="EH91" s="326"/>
      <c r="EI91" s="326"/>
      <c r="EJ91" s="326"/>
      <c r="EK91" s="326"/>
      <c r="EL91" s="326"/>
      <c r="EM91" s="326"/>
      <c r="EN91" s="326"/>
      <c r="EO91" s="326"/>
      <c r="EP91" s="326"/>
      <c r="EQ91" s="326"/>
      <c r="ER91" s="326"/>
      <c r="ES91" s="326"/>
      <c r="ET91" s="326"/>
      <c r="EU91" s="326"/>
      <c r="EV91" s="326"/>
      <c r="EW91" s="326"/>
    </row>
    <row r="92" spans="1:153" ht="63.75" customHeight="1">
      <c r="A92" s="694"/>
      <c r="B92" s="694"/>
      <c r="C92" s="694"/>
      <c r="D92" s="694"/>
      <c r="E92" s="694"/>
      <c r="F92" s="694"/>
      <c r="G92" s="694"/>
      <c r="H92" s="694"/>
      <c r="I92" s="347" t="s">
        <v>2847</v>
      </c>
      <c r="J92" s="348" t="s">
        <v>2848</v>
      </c>
      <c r="K92" s="349">
        <v>5</v>
      </c>
      <c r="L92" s="352">
        <v>2</v>
      </c>
      <c r="M92" s="348" t="s">
        <v>2752</v>
      </c>
      <c r="N92" s="341"/>
      <c r="O92" s="341"/>
      <c r="P92" s="733" t="s">
        <v>2845</v>
      </c>
      <c r="Q92" s="734"/>
      <c r="R92" s="734"/>
      <c r="S92" s="734"/>
      <c r="T92" s="734"/>
      <c r="U92" s="734"/>
      <c r="V92" s="734"/>
      <c r="W92" s="734"/>
      <c r="X92" s="734"/>
      <c r="Y92" s="734"/>
      <c r="Z92" s="734"/>
      <c r="AA92" s="734"/>
      <c r="AB92" s="734"/>
      <c r="AC92" s="734"/>
      <c r="AD92" s="734"/>
      <c r="AE92" s="734"/>
      <c r="AF92" s="734"/>
      <c r="AG92" s="734"/>
      <c r="AH92" s="734"/>
      <c r="AI92" s="734"/>
      <c r="AJ92" s="734"/>
      <c r="AK92" s="734"/>
      <c r="AL92" s="734"/>
      <c r="AM92" s="734"/>
      <c r="AN92" s="734"/>
      <c r="AO92" s="734"/>
      <c r="AP92" s="734"/>
      <c r="AQ92" s="734"/>
      <c r="AR92" s="734"/>
      <c r="AS92" s="734"/>
      <c r="AT92" s="734"/>
      <c r="AU92" s="734"/>
      <c r="AV92" s="734"/>
      <c r="AW92" s="734"/>
      <c r="AX92" s="734"/>
      <c r="AY92" s="735"/>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row>
    <row r="93" spans="1:153" ht="57" customHeight="1">
      <c r="A93" s="694"/>
      <c r="B93" s="694"/>
      <c r="C93" s="694"/>
      <c r="D93" s="694"/>
      <c r="E93" s="694"/>
      <c r="F93" s="694"/>
      <c r="G93" s="694"/>
      <c r="H93" s="694"/>
      <c r="I93" s="347" t="s">
        <v>2849</v>
      </c>
      <c r="J93" s="348" t="s">
        <v>451</v>
      </c>
      <c r="K93" s="349">
        <v>12</v>
      </c>
      <c r="L93" s="353">
        <v>1</v>
      </c>
      <c r="M93" s="348" t="s">
        <v>2850</v>
      </c>
      <c r="N93" s="341"/>
      <c r="O93" s="341"/>
      <c r="P93" s="733" t="s">
        <v>2845</v>
      </c>
      <c r="Q93" s="734"/>
      <c r="R93" s="734"/>
      <c r="S93" s="734"/>
      <c r="T93" s="734"/>
      <c r="U93" s="734"/>
      <c r="V93" s="734"/>
      <c r="W93" s="734"/>
      <c r="X93" s="734"/>
      <c r="Y93" s="734"/>
      <c r="Z93" s="734"/>
      <c r="AA93" s="734"/>
      <c r="AB93" s="734"/>
      <c r="AC93" s="734"/>
      <c r="AD93" s="734"/>
      <c r="AE93" s="734"/>
      <c r="AF93" s="734"/>
      <c r="AG93" s="734"/>
      <c r="AH93" s="734"/>
      <c r="AI93" s="734"/>
      <c r="AJ93" s="734"/>
      <c r="AK93" s="734"/>
      <c r="AL93" s="734"/>
      <c r="AM93" s="734"/>
      <c r="AN93" s="734"/>
      <c r="AO93" s="734"/>
      <c r="AP93" s="734"/>
      <c r="AQ93" s="734"/>
      <c r="AR93" s="734"/>
      <c r="AS93" s="734"/>
      <c r="AT93" s="734"/>
      <c r="AU93" s="734"/>
      <c r="AV93" s="734"/>
      <c r="AW93" s="734"/>
      <c r="AX93" s="734"/>
      <c r="AY93" s="735"/>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26"/>
      <c r="CR93" s="326"/>
      <c r="CS93" s="326"/>
      <c r="CT93" s="326"/>
      <c r="CU93" s="326"/>
      <c r="CV93" s="326"/>
      <c r="CW93" s="326"/>
      <c r="CX93" s="326"/>
      <c r="CY93" s="326"/>
      <c r="CZ93" s="326"/>
      <c r="DA93" s="326"/>
      <c r="DB93" s="326"/>
      <c r="DC93" s="326"/>
      <c r="DD93" s="326"/>
      <c r="DE93" s="326"/>
      <c r="DF93" s="326"/>
      <c r="DG93" s="326"/>
      <c r="DH93" s="326"/>
      <c r="DI93" s="326"/>
      <c r="DJ93" s="326"/>
      <c r="DK93" s="326"/>
      <c r="DL93" s="326"/>
      <c r="DM93" s="326"/>
      <c r="DN93" s="326"/>
      <c r="DO93" s="326"/>
      <c r="DP93" s="326"/>
      <c r="DQ93" s="326"/>
      <c r="DR93" s="326"/>
      <c r="DS93" s="326"/>
      <c r="DT93" s="326"/>
      <c r="DU93" s="326"/>
      <c r="DV93" s="326"/>
      <c r="DW93" s="326"/>
      <c r="DX93" s="326"/>
      <c r="DY93" s="326"/>
      <c r="DZ93" s="326"/>
      <c r="EA93" s="326"/>
      <c r="EB93" s="326"/>
      <c r="EC93" s="326"/>
      <c r="ED93" s="326"/>
      <c r="EE93" s="326"/>
      <c r="EF93" s="326"/>
      <c r="EG93" s="326"/>
      <c r="EH93" s="326"/>
      <c r="EI93" s="326"/>
      <c r="EJ93" s="326"/>
      <c r="EK93" s="326"/>
      <c r="EL93" s="326"/>
      <c r="EM93" s="326"/>
      <c r="EN93" s="326"/>
      <c r="EO93" s="326"/>
      <c r="EP93" s="326"/>
      <c r="EQ93" s="326"/>
      <c r="ER93" s="326"/>
      <c r="ES93" s="326"/>
      <c r="ET93" s="326"/>
      <c r="EU93" s="326"/>
      <c r="EV93" s="326"/>
      <c r="EW93" s="326"/>
    </row>
    <row r="94" spans="1:153" ht="69.75" customHeight="1">
      <c r="A94" s="694"/>
      <c r="B94" s="694"/>
      <c r="C94" s="694"/>
      <c r="D94" s="694"/>
      <c r="E94" s="694"/>
      <c r="F94" s="694"/>
      <c r="G94" s="694"/>
      <c r="H94" s="694"/>
      <c r="I94" s="347" t="s">
        <v>2851</v>
      </c>
      <c r="J94" s="348" t="s">
        <v>2852</v>
      </c>
      <c r="K94" s="349">
        <v>5</v>
      </c>
      <c r="L94" s="352">
        <v>2</v>
      </c>
      <c r="M94" s="348" t="s">
        <v>2752</v>
      </c>
      <c r="N94" s="341"/>
      <c r="O94" s="341"/>
      <c r="P94" s="733" t="s">
        <v>2845</v>
      </c>
      <c r="Q94" s="734"/>
      <c r="R94" s="734"/>
      <c r="S94" s="734"/>
      <c r="T94" s="734"/>
      <c r="U94" s="734"/>
      <c r="V94" s="734"/>
      <c r="W94" s="734"/>
      <c r="X94" s="734"/>
      <c r="Y94" s="734"/>
      <c r="Z94" s="734"/>
      <c r="AA94" s="734"/>
      <c r="AB94" s="734"/>
      <c r="AC94" s="734"/>
      <c r="AD94" s="734"/>
      <c r="AE94" s="734"/>
      <c r="AF94" s="734"/>
      <c r="AG94" s="734"/>
      <c r="AH94" s="734"/>
      <c r="AI94" s="734"/>
      <c r="AJ94" s="734"/>
      <c r="AK94" s="734"/>
      <c r="AL94" s="734"/>
      <c r="AM94" s="734"/>
      <c r="AN94" s="734"/>
      <c r="AO94" s="734"/>
      <c r="AP94" s="734"/>
      <c r="AQ94" s="734"/>
      <c r="AR94" s="734"/>
      <c r="AS94" s="734"/>
      <c r="AT94" s="734"/>
      <c r="AU94" s="734"/>
      <c r="AV94" s="734"/>
      <c r="AW94" s="734"/>
      <c r="AX94" s="734"/>
      <c r="AY94" s="735"/>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row>
    <row r="95" spans="1:153" ht="68.25" customHeight="1">
      <c r="A95" s="694"/>
      <c r="B95" s="694"/>
      <c r="C95" s="694"/>
      <c r="D95" s="694"/>
      <c r="E95" s="694"/>
      <c r="F95" s="694"/>
      <c r="G95" s="694"/>
      <c r="H95" s="694"/>
      <c r="I95" s="347" t="s">
        <v>2853</v>
      </c>
      <c r="J95" s="348" t="s">
        <v>2710</v>
      </c>
      <c r="K95" s="349">
        <v>1</v>
      </c>
      <c r="L95" s="351" t="s">
        <v>2665</v>
      </c>
      <c r="M95" s="348" t="s">
        <v>2854</v>
      </c>
      <c r="N95" s="341"/>
      <c r="O95" s="341"/>
      <c r="P95" s="733" t="s">
        <v>2703</v>
      </c>
      <c r="Q95" s="734"/>
      <c r="R95" s="734"/>
      <c r="S95" s="734"/>
      <c r="T95" s="734"/>
      <c r="U95" s="734"/>
      <c r="V95" s="734"/>
      <c r="W95" s="734"/>
      <c r="X95" s="734"/>
      <c r="Y95" s="734"/>
      <c r="Z95" s="734"/>
      <c r="AA95" s="734"/>
      <c r="AB95" s="734"/>
      <c r="AC95" s="734"/>
      <c r="AD95" s="734"/>
      <c r="AE95" s="734"/>
      <c r="AF95" s="734"/>
      <c r="AG95" s="734"/>
      <c r="AH95" s="734"/>
      <c r="AI95" s="734"/>
      <c r="AJ95" s="734"/>
      <c r="AK95" s="734"/>
      <c r="AL95" s="734"/>
      <c r="AM95" s="734"/>
      <c r="AN95" s="734"/>
      <c r="AO95" s="734"/>
      <c r="AP95" s="734"/>
      <c r="AQ95" s="734"/>
      <c r="AR95" s="734"/>
      <c r="AS95" s="734"/>
      <c r="AT95" s="734"/>
      <c r="AU95" s="734"/>
      <c r="AV95" s="734"/>
      <c r="AW95" s="734"/>
      <c r="AX95" s="734"/>
      <c r="AY95" s="735"/>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26"/>
      <c r="CR95" s="326"/>
      <c r="CS95" s="326"/>
      <c r="CT95" s="326"/>
      <c r="CU95" s="326"/>
      <c r="CV95" s="326"/>
      <c r="CW95" s="326"/>
      <c r="CX95" s="326"/>
      <c r="CY95" s="326"/>
      <c r="CZ95" s="326"/>
      <c r="DA95" s="326"/>
      <c r="DB95" s="326"/>
      <c r="DC95" s="326"/>
      <c r="DD95" s="326"/>
      <c r="DE95" s="326"/>
      <c r="DF95" s="326"/>
      <c r="DG95" s="326"/>
      <c r="DH95" s="326"/>
      <c r="DI95" s="326"/>
      <c r="DJ95" s="326"/>
      <c r="DK95" s="326"/>
      <c r="DL95" s="326"/>
      <c r="DM95" s="326"/>
      <c r="DN95" s="326"/>
      <c r="DO95" s="326"/>
      <c r="DP95" s="326"/>
      <c r="DQ95" s="326"/>
      <c r="DR95" s="326"/>
      <c r="DS95" s="326"/>
      <c r="DT95" s="326"/>
      <c r="DU95" s="326"/>
      <c r="DV95" s="326"/>
      <c r="DW95" s="326"/>
      <c r="DX95" s="326"/>
      <c r="DY95" s="326"/>
      <c r="DZ95" s="326"/>
      <c r="EA95" s="326"/>
      <c r="EB95" s="326"/>
      <c r="EC95" s="326"/>
      <c r="ED95" s="326"/>
      <c r="EE95" s="326"/>
      <c r="EF95" s="326"/>
      <c r="EG95" s="326"/>
      <c r="EH95" s="326"/>
      <c r="EI95" s="326"/>
      <c r="EJ95" s="326"/>
      <c r="EK95" s="326"/>
      <c r="EL95" s="326"/>
      <c r="EM95" s="326"/>
      <c r="EN95" s="326"/>
      <c r="EO95" s="326"/>
      <c r="EP95" s="326"/>
      <c r="EQ95" s="326"/>
      <c r="ER95" s="326"/>
      <c r="ES95" s="326"/>
      <c r="ET95" s="326"/>
      <c r="EU95" s="326"/>
      <c r="EV95" s="326"/>
      <c r="EW95" s="326"/>
    </row>
    <row r="96" spans="1:153" ht="61.5" customHeight="1">
      <c r="A96" s="694"/>
      <c r="B96" s="694"/>
      <c r="C96" s="694"/>
      <c r="D96" s="694"/>
      <c r="E96" s="694"/>
      <c r="F96" s="694"/>
      <c r="G96" s="694"/>
      <c r="H96" s="694"/>
      <c r="I96" s="347" t="s">
        <v>2855</v>
      </c>
      <c r="J96" s="348" t="s">
        <v>77</v>
      </c>
      <c r="K96" s="349">
        <v>50</v>
      </c>
      <c r="L96" s="352">
        <v>25</v>
      </c>
      <c r="M96" s="348" t="s">
        <v>2856</v>
      </c>
      <c r="N96" s="341"/>
      <c r="O96" s="341"/>
      <c r="P96" s="733" t="s">
        <v>2845</v>
      </c>
      <c r="Q96" s="734"/>
      <c r="R96" s="734"/>
      <c r="S96" s="734"/>
      <c r="T96" s="734"/>
      <c r="U96" s="734"/>
      <c r="V96" s="734"/>
      <c r="W96" s="734"/>
      <c r="X96" s="734"/>
      <c r="Y96" s="734"/>
      <c r="Z96" s="734"/>
      <c r="AA96" s="734"/>
      <c r="AB96" s="734"/>
      <c r="AC96" s="734"/>
      <c r="AD96" s="734"/>
      <c r="AE96" s="734"/>
      <c r="AF96" s="734"/>
      <c r="AG96" s="734"/>
      <c r="AH96" s="734"/>
      <c r="AI96" s="734"/>
      <c r="AJ96" s="734"/>
      <c r="AK96" s="734"/>
      <c r="AL96" s="734"/>
      <c r="AM96" s="734"/>
      <c r="AN96" s="734"/>
      <c r="AO96" s="734"/>
      <c r="AP96" s="734"/>
      <c r="AQ96" s="734"/>
      <c r="AR96" s="734"/>
      <c r="AS96" s="734"/>
      <c r="AT96" s="734"/>
      <c r="AU96" s="734"/>
      <c r="AV96" s="734"/>
      <c r="AW96" s="734"/>
      <c r="AX96" s="734"/>
      <c r="AY96" s="735"/>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26"/>
      <c r="CR96" s="326"/>
      <c r="CS96" s="326"/>
      <c r="CT96" s="326"/>
      <c r="CU96" s="326"/>
      <c r="CV96" s="326"/>
      <c r="CW96" s="326"/>
      <c r="CX96" s="326"/>
      <c r="CY96" s="326"/>
      <c r="CZ96" s="326"/>
      <c r="DA96" s="326"/>
      <c r="DB96" s="326"/>
      <c r="DC96" s="326"/>
      <c r="DD96" s="326"/>
      <c r="DE96" s="326"/>
      <c r="DF96" s="326"/>
      <c r="DG96" s="326"/>
      <c r="DH96" s="326"/>
      <c r="DI96" s="326"/>
      <c r="DJ96" s="326"/>
      <c r="DK96" s="326"/>
      <c r="DL96" s="326"/>
      <c r="DM96" s="326"/>
      <c r="DN96" s="326"/>
      <c r="DO96" s="326"/>
      <c r="DP96" s="326"/>
      <c r="DQ96" s="326"/>
      <c r="DR96" s="326"/>
      <c r="DS96" s="326"/>
      <c r="DT96" s="326"/>
      <c r="DU96" s="326"/>
      <c r="DV96" s="326"/>
      <c r="DW96" s="326"/>
      <c r="DX96" s="326"/>
      <c r="DY96" s="326"/>
      <c r="DZ96" s="326"/>
      <c r="EA96" s="326"/>
      <c r="EB96" s="326"/>
      <c r="EC96" s="326"/>
      <c r="ED96" s="326"/>
      <c r="EE96" s="326"/>
      <c r="EF96" s="326"/>
      <c r="EG96" s="326"/>
      <c r="EH96" s="326"/>
      <c r="EI96" s="326"/>
      <c r="EJ96" s="326"/>
      <c r="EK96" s="326"/>
      <c r="EL96" s="326"/>
      <c r="EM96" s="326"/>
      <c r="EN96" s="326"/>
      <c r="EO96" s="326"/>
      <c r="EP96" s="326"/>
      <c r="EQ96" s="326"/>
      <c r="ER96" s="326"/>
      <c r="ES96" s="326"/>
      <c r="ET96" s="326"/>
      <c r="EU96" s="326"/>
      <c r="EV96" s="326"/>
      <c r="EW96" s="326"/>
    </row>
    <row r="97" spans="1:153" ht="56.25" customHeight="1">
      <c r="A97" s="694"/>
      <c r="B97" s="694"/>
      <c r="C97" s="694"/>
      <c r="D97" s="694"/>
      <c r="E97" s="694"/>
      <c r="F97" s="694"/>
      <c r="G97" s="694"/>
      <c r="H97" s="694"/>
      <c r="I97" s="347" t="s">
        <v>2857</v>
      </c>
      <c r="J97" s="348" t="s">
        <v>451</v>
      </c>
      <c r="K97" s="349">
        <v>12</v>
      </c>
      <c r="L97" s="351" t="s">
        <v>2665</v>
      </c>
      <c r="M97" s="348" t="s">
        <v>2856</v>
      </c>
      <c r="N97" s="341"/>
      <c r="O97" s="341"/>
      <c r="P97" s="733" t="s">
        <v>2703</v>
      </c>
      <c r="Q97" s="734"/>
      <c r="R97" s="734"/>
      <c r="S97" s="734"/>
      <c r="T97" s="734"/>
      <c r="U97" s="734"/>
      <c r="V97" s="734"/>
      <c r="W97" s="734"/>
      <c r="X97" s="734"/>
      <c r="Y97" s="734"/>
      <c r="Z97" s="734"/>
      <c r="AA97" s="734"/>
      <c r="AB97" s="734"/>
      <c r="AC97" s="734"/>
      <c r="AD97" s="734"/>
      <c r="AE97" s="734"/>
      <c r="AF97" s="734"/>
      <c r="AG97" s="734"/>
      <c r="AH97" s="734"/>
      <c r="AI97" s="734"/>
      <c r="AJ97" s="734"/>
      <c r="AK97" s="734"/>
      <c r="AL97" s="734"/>
      <c r="AM97" s="734"/>
      <c r="AN97" s="734"/>
      <c r="AO97" s="734"/>
      <c r="AP97" s="734"/>
      <c r="AQ97" s="734"/>
      <c r="AR97" s="734"/>
      <c r="AS97" s="734"/>
      <c r="AT97" s="734"/>
      <c r="AU97" s="734"/>
      <c r="AV97" s="734"/>
      <c r="AW97" s="734"/>
      <c r="AX97" s="734"/>
      <c r="AY97" s="735"/>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326"/>
      <c r="CR97" s="326"/>
      <c r="CS97" s="326"/>
      <c r="CT97" s="326"/>
      <c r="CU97" s="326"/>
      <c r="CV97" s="326"/>
      <c r="CW97" s="326"/>
      <c r="CX97" s="326"/>
      <c r="CY97" s="326"/>
      <c r="CZ97" s="326"/>
      <c r="DA97" s="326"/>
      <c r="DB97" s="326"/>
      <c r="DC97" s="326"/>
      <c r="DD97" s="326"/>
      <c r="DE97" s="326"/>
      <c r="DF97" s="326"/>
      <c r="DG97" s="326"/>
      <c r="DH97" s="326"/>
      <c r="DI97" s="326"/>
      <c r="DJ97" s="326"/>
      <c r="DK97" s="326"/>
      <c r="DL97" s="326"/>
      <c r="DM97" s="326"/>
      <c r="DN97" s="326"/>
      <c r="DO97" s="326"/>
      <c r="DP97" s="326"/>
      <c r="DQ97" s="326"/>
      <c r="DR97" s="326"/>
      <c r="DS97" s="326"/>
      <c r="DT97" s="326"/>
      <c r="DU97" s="326"/>
      <c r="DV97" s="326"/>
      <c r="DW97" s="326"/>
      <c r="DX97" s="326"/>
      <c r="DY97" s="326"/>
      <c r="DZ97" s="326"/>
      <c r="EA97" s="326"/>
      <c r="EB97" s="326"/>
      <c r="EC97" s="326"/>
      <c r="ED97" s="326"/>
      <c r="EE97" s="326"/>
      <c r="EF97" s="326"/>
      <c r="EG97" s="326"/>
      <c r="EH97" s="326"/>
      <c r="EI97" s="326"/>
      <c r="EJ97" s="326"/>
      <c r="EK97" s="326"/>
      <c r="EL97" s="326"/>
      <c r="EM97" s="326"/>
      <c r="EN97" s="326"/>
      <c r="EO97" s="326"/>
      <c r="EP97" s="326"/>
      <c r="EQ97" s="326"/>
      <c r="ER97" s="326"/>
      <c r="ES97" s="326"/>
      <c r="ET97" s="326"/>
      <c r="EU97" s="326"/>
      <c r="EV97" s="326"/>
      <c r="EW97" s="326"/>
    </row>
    <row r="98" spans="1:153" ht="60.75" customHeight="1">
      <c r="A98" s="694"/>
      <c r="B98" s="694"/>
      <c r="C98" s="694"/>
      <c r="D98" s="694"/>
      <c r="E98" s="694"/>
      <c r="F98" s="694"/>
      <c r="G98" s="694"/>
      <c r="H98" s="694"/>
      <c r="I98" s="347" t="s">
        <v>2858</v>
      </c>
      <c r="J98" s="348" t="s">
        <v>2859</v>
      </c>
      <c r="K98" s="349">
        <v>12</v>
      </c>
      <c r="L98" s="353">
        <v>1</v>
      </c>
      <c r="M98" s="348" t="s">
        <v>2856</v>
      </c>
      <c r="N98" s="341"/>
      <c r="O98" s="341"/>
      <c r="P98" s="733" t="s">
        <v>2845</v>
      </c>
      <c r="Q98" s="734"/>
      <c r="R98" s="734"/>
      <c r="S98" s="734"/>
      <c r="T98" s="734"/>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c r="AT98" s="734"/>
      <c r="AU98" s="734"/>
      <c r="AV98" s="734"/>
      <c r="AW98" s="734"/>
      <c r="AX98" s="734"/>
      <c r="AY98" s="735"/>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26"/>
      <c r="CR98" s="326"/>
      <c r="CS98" s="326"/>
      <c r="CT98" s="326"/>
      <c r="CU98" s="326"/>
      <c r="CV98" s="326"/>
      <c r="CW98" s="326"/>
      <c r="CX98" s="326"/>
      <c r="CY98" s="326"/>
      <c r="CZ98" s="326"/>
      <c r="DA98" s="326"/>
      <c r="DB98" s="326"/>
      <c r="DC98" s="326"/>
      <c r="DD98" s="326"/>
      <c r="DE98" s="326"/>
      <c r="DF98" s="326"/>
      <c r="DG98" s="326"/>
      <c r="DH98" s="326"/>
      <c r="DI98" s="326"/>
      <c r="DJ98" s="326"/>
      <c r="DK98" s="326"/>
      <c r="DL98" s="326"/>
      <c r="DM98" s="326"/>
      <c r="DN98" s="326"/>
      <c r="DO98" s="326"/>
      <c r="DP98" s="326"/>
      <c r="DQ98" s="326"/>
      <c r="DR98" s="326"/>
      <c r="DS98" s="326"/>
      <c r="DT98" s="326"/>
      <c r="DU98" s="326"/>
      <c r="DV98" s="326"/>
      <c r="DW98" s="326"/>
      <c r="DX98" s="326"/>
      <c r="DY98" s="326"/>
      <c r="DZ98" s="326"/>
      <c r="EA98" s="326"/>
      <c r="EB98" s="326"/>
      <c r="EC98" s="326"/>
      <c r="ED98" s="326"/>
      <c r="EE98" s="326"/>
      <c r="EF98" s="326"/>
      <c r="EG98" s="326"/>
      <c r="EH98" s="326"/>
      <c r="EI98" s="326"/>
      <c r="EJ98" s="326"/>
      <c r="EK98" s="326"/>
      <c r="EL98" s="326"/>
      <c r="EM98" s="326"/>
      <c r="EN98" s="326"/>
      <c r="EO98" s="326"/>
      <c r="EP98" s="326"/>
      <c r="EQ98" s="326"/>
      <c r="ER98" s="326"/>
      <c r="ES98" s="326"/>
      <c r="ET98" s="326"/>
      <c r="EU98" s="326"/>
      <c r="EV98" s="326"/>
      <c r="EW98" s="326"/>
    </row>
    <row r="99" spans="1:153" ht="54" customHeight="1">
      <c r="A99" s="694"/>
      <c r="B99" s="694"/>
      <c r="C99" s="694"/>
      <c r="D99" s="694"/>
      <c r="E99" s="694"/>
      <c r="F99" s="694"/>
      <c r="G99" s="694"/>
      <c r="H99" s="694"/>
      <c r="I99" s="347" t="s">
        <v>2860</v>
      </c>
      <c r="J99" s="348" t="s">
        <v>451</v>
      </c>
      <c r="K99" s="349">
        <v>12</v>
      </c>
      <c r="L99" s="351" t="s">
        <v>2665</v>
      </c>
      <c r="M99" s="348" t="s">
        <v>2856</v>
      </c>
      <c r="N99" s="341"/>
      <c r="O99" s="341"/>
      <c r="P99" s="733" t="s">
        <v>2703</v>
      </c>
      <c r="Q99" s="734"/>
      <c r="R99" s="734"/>
      <c r="S99" s="734"/>
      <c r="T99" s="734"/>
      <c r="U99" s="734"/>
      <c r="V99" s="734"/>
      <c r="W99" s="734"/>
      <c r="X99" s="734"/>
      <c r="Y99" s="734"/>
      <c r="Z99" s="734"/>
      <c r="AA99" s="734"/>
      <c r="AB99" s="734"/>
      <c r="AC99" s="734"/>
      <c r="AD99" s="734"/>
      <c r="AE99" s="734"/>
      <c r="AF99" s="734"/>
      <c r="AG99" s="734"/>
      <c r="AH99" s="734"/>
      <c r="AI99" s="734"/>
      <c r="AJ99" s="734"/>
      <c r="AK99" s="734"/>
      <c r="AL99" s="734"/>
      <c r="AM99" s="734"/>
      <c r="AN99" s="734"/>
      <c r="AO99" s="734"/>
      <c r="AP99" s="734"/>
      <c r="AQ99" s="734"/>
      <c r="AR99" s="734"/>
      <c r="AS99" s="734"/>
      <c r="AT99" s="734"/>
      <c r="AU99" s="734"/>
      <c r="AV99" s="734"/>
      <c r="AW99" s="734"/>
      <c r="AX99" s="734"/>
      <c r="AY99" s="735"/>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326"/>
      <c r="CR99" s="326"/>
      <c r="CS99" s="326"/>
      <c r="CT99" s="326"/>
      <c r="CU99" s="326"/>
      <c r="CV99" s="326"/>
      <c r="CW99" s="326"/>
      <c r="CX99" s="326"/>
      <c r="CY99" s="326"/>
      <c r="CZ99" s="326"/>
      <c r="DA99" s="326"/>
      <c r="DB99" s="326"/>
      <c r="DC99" s="326"/>
      <c r="DD99" s="326"/>
      <c r="DE99" s="326"/>
      <c r="DF99" s="326"/>
      <c r="DG99" s="326"/>
      <c r="DH99" s="326"/>
      <c r="DI99" s="326"/>
      <c r="DJ99" s="326"/>
      <c r="DK99" s="326"/>
      <c r="DL99" s="326"/>
      <c r="DM99" s="326"/>
      <c r="DN99" s="326"/>
      <c r="DO99" s="326"/>
      <c r="DP99" s="326"/>
      <c r="DQ99" s="326"/>
      <c r="DR99" s="326"/>
      <c r="DS99" s="326"/>
      <c r="DT99" s="326"/>
      <c r="DU99" s="326"/>
      <c r="DV99" s="326"/>
      <c r="DW99" s="326"/>
      <c r="DX99" s="326"/>
      <c r="DY99" s="326"/>
      <c r="DZ99" s="326"/>
      <c r="EA99" s="326"/>
      <c r="EB99" s="326"/>
      <c r="EC99" s="326"/>
      <c r="ED99" s="326"/>
      <c r="EE99" s="326"/>
      <c r="EF99" s="326"/>
      <c r="EG99" s="326"/>
      <c r="EH99" s="326"/>
      <c r="EI99" s="326"/>
      <c r="EJ99" s="326"/>
      <c r="EK99" s="326"/>
      <c r="EL99" s="326"/>
      <c r="EM99" s="326"/>
      <c r="EN99" s="326"/>
      <c r="EO99" s="326"/>
      <c r="EP99" s="326"/>
      <c r="EQ99" s="326"/>
      <c r="ER99" s="326"/>
      <c r="ES99" s="326"/>
      <c r="ET99" s="326"/>
      <c r="EU99" s="326"/>
      <c r="EV99" s="326"/>
      <c r="EW99" s="326"/>
    </row>
    <row r="100" spans="1:153" ht="69" customHeight="1">
      <c r="A100" s="694"/>
      <c r="B100" s="694"/>
      <c r="C100" s="694"/>
      <c r="D100" s="694"/>
      <c r="E100" s="694"/>
      <c r="F100" s="694"/>
      <c r="G100" s="694"/>
      <c r="H100" s="694"/>
      <c r="I100" s="347" t="s">
        <v>2861</v>
      </c>
      <c r="J100" s="348" t="s">
        <v>2669</v>
      </c>
      <c r="K100" s="349">
        <v>60</v>
      </c>
      <c r="L100" s="352">
        <v>24</v>
      </c>
      <c r="M100" s="348" t="s">
        <v>2856</v>
      </c>
      <c r="N100" s="341"/>
      <c r="O100" s="341"/>
      <c r="P100" s="733" t="s">
        <v>2845</v>
      </c>
      <c r="Q100" s="734"/>
      <c r="R100" s="734"/>
      <c r="S100" s="734"/>
      <c r="T100" s="734"/>
      <c r="U100" s="734"/>
      <c r="V100" s="734"/>
      <c r="W100" s="734"/>
      <c r="X100" s="734"/>
      <c r="Y100" s="734"/>
      <c r="Z100" s="734"/>
      <c r="AA100" s="734"/>
      <c r="AB100" s="734"/>
      <c r="AC100" s="734"/>
      <c r="AD100" s="734"/>
      <c r="AE100" s="734"/>
      <c r="AF100" s="734"/>
      <c r="AG100" s="734"/>
      <c r="AH100" s="734"/>
      <c r="AI100" s="734"/>
      <c r="AJ100" s="734"/>
      <c r="AK100" s="734"/>
      <c r="AL100" s="734"/>
      <c r="AM100" s="734"/>
      <c r="AN100" s="734"/>
      <c r="AO100" s="734"/>
      <c r="AP100" s="734"/>
      <c r="AQ100" s="734"/>
      <c r="AR100" s="734"/>
      <c r="AS100" s="734"/>
      <c r="AT100" s="734"/>
      <c r="AU100" s="734"/>
      <c r="AV100" s="734"/>
      <c r="AW100" s="734"/>
      <c r="AX100" s="734"/>
      <c r="AY100" s="735"/>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326"/>
      <c r="CR100" s="326"/>
      <c r="CS100" s="326"/>
      <c r="CT100" s="326"/>
      <c r="CU100" s="326"/>
      <c r="CV100" s="326"/>
      <c r="CW100" s="326"/>
      <c r="CX100" s="326"/>
      <c r="CY100" s="326"/>
      <c r="CZ100" s="326"/>
      <c r="DA100" s="326"/>
      <c r="DB100" s="326"/>
      <c r="DC100" s="326"/>
      <c r="DD100" s="326"/>
      <c r="DE100" s="326"/>
      <c r="DF100" s="326"/>
      <c r="DG100" s="326"/>
      <c r="DH100" s="326"/>
      <c r="DI100" s="326"/>
      <c r="DJ100" s="326"/>
      <c r="DK100" s="326"/>
      <c r="DL100" s="326"/>
      <c r="DM100" s="326"/>
      <c r="DN100" s="326"/>
      <c r="DO100" s="326"/>
      <c r="DP100" s="326"/>
      <c r="DQ100" s="326"/>
      <c r="DR100" s="326"/>
      <c r="DS100" s="326"/>
      <c r="DT100" s="326"/>
      <c r="DU100" s="326"/>
      <c r="DV100" s="326"/>
      <c r="DW100" s="326"/>
      <c r="DX100" s="326"/>
      <c r="DY100" s="326"/>
      <c r="DZ100" s="326"/>
      <c r="EA100" s="326"/>
      <c r="EB100" s="326"/>
      <c r="EC100" s="326"/>
      <c r="ED100" s="326"/>
      <c r="EE100" s="326"/>
      <c r="EF100" s="326"/>
      <c r="EG100" s="326"/>
      <c r="EH100" s="326"/>
      <c r="EI100" s="326"/>
      <c r="EJ100" s="326"/>
      <c r="EK100" s="326"/>
      <c r="EL100" s="326"/>
      <c r="EM100" s="326"/>
      <c r="EN100" s="326"/>
      <c r="EO100" s="326"/>
      <c r="EP100" s="326"/>
      <c r="EQ100" s="326"/>
      <c r="ER100" s="326"/>
      <c r="ES100" s="326"/>
      <c r="ET100" s="326"/>
      <c r="EU100" s="326"/>
      <c r="EV100" s="326"/>
      <c r="EW100" s="326"/>
    </row>
    <row r="101" spans="1:153" ht="48" customHeight="1">
      <c r="A101" s="694"/>
      <c r="B101" s="694"/>
      <c r="C101" s="694"/>
      <c r="D101" s="694"/>
      <c r="E101" s="694"/>
      <c r="F101" s="694"/>
      <c r="G101" s="694"/>
      <c r="H101" s="694"/>
      <c r="I101" s="347" t="s">
        <v>2862</v>
      </c>
      <c r="J101" s="348" t="s">
        <v>2710</v>
      </c>
      <c r="K101" s="349">
        <v>1</v>
      </c>
      <c r="L101" s="351" t="s">
        <v>2665</v>
      </c>
      <c r="M101" s="348" t="s">
        <v>2854</v>
      </c>
      <c r="N101" s="341"/>
      <c r="O101" s="341"/>
      <c r="P101" s="733" t="s">
        <v>2703</v>
      </c>
      <c r="Q101" s="734"/>
      <c r="R101" s="734"/>
      <c r="S101" s="734"/>
      <c r="T101" s="734"/>
      <c r="U101" s="734"/>
      <c r="V101" s="734"/>
      <c r="W101" s="734"/>
      <c r="X101" s="734"/>
      <c r="Y101" s="734"/>
      <c r="Z101" s="734"/>
      <c r="AA101" s="734"/>
      <c r="AB101" s="734"/>
      <c r="AC101" s="734"/>
      <c r="AD101" s="734"/>
      <c r="AE101" s="734"/>
      <c r="AF101" s="734"/>
      <c r="AG101" s="734"/>
      <c r="AH101" s="734"/>
      <c r="AI101" s="734"/>
      <c r="AJ101" s="734"/>
      <c r="AK101" s="734"/>
      <c r="AL101" s="734"/>
      <c r="AM101" s="734"/>
      <c r="AN101" s="734"/>
      <c r="AO101" s="734"/>
      <c r="AP101" s="734"/>
      <c r="AQ101" s="734"/>
      <c r="AR101" s="734"/>
      <c r="AS101" s="734"/>
      <c r="AT101" s="734"/>
      <c r="AU101" s="734"/>
      <c r="AV101" s="734"/>
      <c r="AW101" s="734"/>
      <c r="AX101" s="734"/>
      <c r="AY101" s="735"/>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326"/>
      <c r="CR101" s="326"/>
      <c r="CS101" s="326"/>
      <c r="CT101" s="326"/>
      <c r="CU101" s="326"/>
      <c r="CV101" s="326"/>
      <c r="CW101" s="326"/>
      <c r="CX101" s="326"/>
      <c r="CY101" s="326"/>
      <c r="CZ101" s="326"/>
      <c r="DA101" s="326"/>
      <c r="DB101" s="326"/>
      <c r="DC101" s="326"/>
      <c r="DD101" s="326"/>
      <c r="DE101" s="326"/>
      <c r="DF101" s="326"/>
      <c r="DG101" s="326"/>
      <c r="DH101" s="326"/>
      <c r="DI101" s="326"/>
      <c r="DJ101" s="326"/>
      <c r="DK101" s="326"/>
      <c r="DL101" s="326"/>
      <c r="DM101" s="326"/>
      <c r="DN101" s="326"/>
      <c r="DO101" s="326"/>
      <c r="DP101" s="326"/>
      <c r="DQ101" s="326"/>
      <c r="DR101" s="326"/>
      <c r="DS101" s="326"/>
      <c r="DT101" s="326"/>
      <c r="DU101" s="326"/>
      <c r="DV101" s="326"/>
      <c r="DW101" s="326"/>
      <c r="DX101" s="326"/>
      <c r="DY101" s="326"/>
      <c r="DZ101" s="326"/>
      <c r="EA101" s="326"/>
      <c r="EB101" s="326"/>
      <c r="EC101" s="326"/>
      <c r="ED101" s="326"/>
      <c r="EE101" s="326"/>
      <c r="EF101" s="326"/>
      <c r="EG101" s="326"/>
      <c r="EH101" s="326"/>
      <c r="EI101" s="326"/>
      <c r="EJ101" s="326"/>
      <c r="EK101" s="326"/>
      <c r="EL101" s="326"/>
      <c r="EM101" s="326"/>
      <c r="EN101" s="326"/>
      <c r="EO101" s="326"/>
      <c r="EP101" s="326"/>
      <c r="EQ101" s="326"/>
      <c r="ER101" s="326"/>
      <c r="ES101" s="326"/>
      <c r="ET101" s="326"/>
      <c r="EU101" s="326"/>
      <c r="EV101" s="326"/>
      <c r="EW101" s="326"/>
    </row>
    <row r="102" spans="1:153" ht="43.5" customHeight="1">
      <c r="A102" s="694"/>
      <c r="B102" s="694"/>
      <c r="C102" s="694"/>
      <c r="D102" s="694"/>
      <c r="E102" s="694"/>
      <c r="F102" s="694"/>
      <c r="G102" s="694"/>
      <c r="H102" s="694"/>
      <c r="I102" s="347" t="s">
        <v>2863</v>
      </c>
      <c r="J102" s="348" t="s">
        <v>2710</v>
      </c>
      <c r="K102" s="349">
        <v>1</v>
      </c>
      <c r="L102" s="351" t="s">
        <v>2665</v>
      </c>
      <c r="M102" s="348" t="s">
        <v>2854</v>
      </c>
      <c r="N102" s="341"/>
      <c r="O102" s="341"/>
      <c r="P102" s="733" t="s">
        <v>2703</v>
      </c>
      <c r="Q102" s="734"/>
      <c r="R102" s="734"/>
      <c r="S102" s="734"/>
      <c r="T102" s="734"/>
      <c r="U102" s="734"/>
      <c r="V102" s="734"/>
      <c r="W102" s="734"/>
      <c r="X102" s="734"/>
      <c r="Y102" s="734"/>
      <c r="Z102" s="734"/>
      <c r="AA102" s="734"/>
      <c r="AB102" s="734"/>
      <c r="AC102" s="734"/>
      <c r="AD102" s="734"/>
      <c r="AE102" s="734"/>
      <c r="AF102" s="734"/>
      <c r="AG102" s="734"/>
      <c r="AH102" s="734"/>
      <c r="AI102" s="734"/>
      <c r="AJ102" s="734"/>
      <c r="AK102" s="734"/>
      <c r="AL102" s="734"/>
      <c r="AM102" s="734"/>
      <c r="AN102" s="734"/>
      <c r="AO102" s="734"/>
      <c r="AP102" s="734"/>
      <c r="AQ102" s="734"/>
      <c r="AR102" s="734"/>
      <c r="AS102" s="734"/>
      <c r="AT102" s="734"/>
      <c r="AU102" s="734"/>
      <c r="AV102" s="734"/>
      <c r="AW102" s="734"/>
      <c r="AX102" s="734"/>
      <c r="AY102" s="735"/>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326"/>
      <c r="CR102" s="326"/>
      <c r="CS102" s="326"/>
      <c r="CT102" s="326"/>
      <c r="CU102" s="326"/>
      <c r="CV102" s="326"/>
      <c r="CW102" s="326"/>
      <c r="CX102" s="326"/>
      <c r="CY102" s="326"/>
      <c r="CZ102" s="326"/>
      <c r="DA102" s="326"/>
      <c r="DB102" s="326"/>
      <c r="DC102" s="326"/>
      <c r="DD102" s="326"/>
      <c r="DE102" s="326"/>
      <c r="DF102" s="326"/>
      <c r="DG102" s="326"/>
      <c r="DH102" s="326"/>
      <c r="DI102" s="326"/>
      <c r="DJ102" s="326"/>
      <c r="DK102" s="326"/>
      <c r="DL102" s="326"/>
      <c r="DM102" s="326"/>
      <c r="DN102" s="326"/>
      <c r="DO102" s="326"/>
      <c r="DP102" s="326"/>
      <c r="DQ102" s="326"/>
      <c r="DR102" s="326"/>
      <c r="DS102" s="326"/>
      <c r="DT102" s="326"/>
      <c r="DU102" s="326"/>
      <c r="DV102" s="326"/>
      <c r="DW102" s="326"/>
      <c r="DX102" s="326"/>
      <c r="DY102" s="326"/>
      <c r="DZ102" s="326"/>
      <c r="EA102" s="326"/>
      <c r="EB102" s="326"/>
      <c r="EC102" s="326"/>
      <c r="ED102" s="326"/>
      <c r="EE102" s="326"/>
      <c r="EF102" s="326"/>
      <c r="EG102" s="326"/>
      <c r="EH102" s="326"/>
      <c r="EI102" s="326"/>
      <c r="EJ102" s="326"/>
      <c r="EK102" s="326"/>
      <c r="EL102" s="326"/>
      <c r="EM102" s="326"/>
      <c r="EN102" s="326"/>
      <c r="EO102" s="326"/>
      <c r="EP102" s="326"/>
      <c r="EQ102" s="326"/>
      <c r="ER102" s="326"/>
      <c r="ES102" s="326"/>
      <c r="ET102" s="326"/>
      <c r="EU102" s="326"/>
      <c r="EV102" s="326"/>
      <c r="EW102" s="326"/>
    </row>
    <row r="103" spans="1:153" ht="44.25" customHeight="1">
      <c r="A103" s="695"/>
      <c r="B103" s="695"/>
      <c r="C103" s="695"/>
      <c r="D103" s="695"/>
      <c r="E103" s="695"/>
      <c r="F103" s="695"/>
      <c r="G103" s="695"/>
      <c r="H103" s="695"/>
      <c r="I103" s="347" t="s">
        <v>2864</v>
      </c>
      <c r="J103" s="348" t="s">
        <v>77</v>
      </c>
      <c r="K103" s="349">
        <v>50</v>
      </c>
      <c r="L103" s="352">
        <v>25</v>
      </c>
      <c r="M103" s="348" t="s">
        <v>2856</v>
      </c>
      <c r="N103" s="341"/>
      <c r="O103" s="341"/>
      <c r="P103" s="733" t="s">
        <v>2845</v>
      </c>
      <c r="Q103" s="734"/>
      <c r="R103" s="734"/>
      <c r="S103" s="734"/>
      <c r="T103" s="734"/>
      <c r="U103" s="734"/>
      <c r="V103" s="734"/>
      <c r="W103" s="734"/>
      <c r="X103" s="734"/>
      <c r="Y103" s="734"/>
      <c r="Z103" s="734"/>
      <c r="AA103" s="734"/>
      <c r="AB103" s="734"/>
      <c r="AC103" s="734"/>
      <c r="AD103" s="734"/>
      <c r="AE103" s="734"/>
      <c r="AF103" s="734"/>
      <c r="AG103" s="734"/>
      <c r="AH103" s="734"/>
      <c r="AI103" s="734"/>
      <c r="AJ103" s="734"/>
      <c r="AK103" s="734"/>
      <c r="AL103" s="734"/>
      <c r="AM103" s="734"/>
      <c r="AN103" s="734"/>
      <c r="AO103" s="734"/>
      <c r="AP103" s="734"/>
      <c r="AQ103" s="734"/>
      <c r="AR103" s="734"/>
      <c r="AS103" s="734"/>
      <c r="AT103" s="734"/>
      <c r="AU103" s="734"/>
      <c r="AV103" s="734"/>
      <c r="AW103" s="734"/>
      <c r="AX103" s="734"/>
      <c r="AY103" s="735"/>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326"/>
      <c r="CR103" s="326"/>
      <c r="CS103" s="326"/>
      <c r="CT103" s="326"/>
      <c r="CU103" s="326"/>
      <c r="CV103" s="326"/>
      <c r="CW103" s="326"/>
      <c r="CX103" s="326"/>
      <c r="CY103" s="326"/>
      <c r="CZ103" s="326"/>
      <c r="DA103" s="326"/>
      <c r="DB103" s="326"/>
      <c r="DC103" s="326"/>
      <c r="DD103" s="326"/>
      <c r="DE103" s="326"/>
      <c r="DF103" s="326"/>
      <c r="DG103" s="326"/>
      <c r="DH103" s="326"/>
      <c r="DI103" s="326"/>
      <c r="DJ103" s="326"/>
      <c r="DK103" s="326"/>
      <c r="DL103" s="326"/>
      <c r="DM103" s="326"/>
      <c r="DN103" s="326"/>
      <c r="DO103" s="326"/>
      <c r="DP103" s="326"/>
      <c r="DQ103" s="326"/>
      <c r="DR103" s="326"/>
      <c r="DS103" s="326"/>
      <c r="DT103" s="326"/>
      <c r="DU103" s="326"/>
      <c r="DV103" s="326"/>
      <c r="DW103" s="326"/>
      <c r="DX103" s="326"/>
      <c r="DY103" s="326"/>
      <c r="DZ103" s="326"/>
      <c r="EA103" s="326"/>
      <c r="EB103" s="326"/>
      <c r="EC103" s="326"/>
      <c r="ED103" s="326"/>
      <c r="EE103" s="326"/>
      <c r="EF103" s="326"/>
      <c r="EG103" s="326"/>
      <c r="EH103" s="326"/>
      <c r="EI103" s="326"/>
      <c r="EJ103" s="326"/>
      <c r="EK103" s="326"/>
      <c r="EL103" s="326"/>
      <c r="EM103" s="326"/>
      <c r="EN103" s="326"/>
      <c r="EO103" s="326"/>
      <c r="EP103" s="326"/>
      <c r="EQ103" s="326"/>
      <c r="ER103" s="326"/>
      <c r="ES103" s="326"/>
      <c r="ET103" s="326"/>
      <c r="EU103" s="326"/>
      <c r="EV103" s="326"/>
      <c r="EW103" s="326"/>
    </row>
    <row r="104" spans="1:153" ht="146.25" customHeight="1">
      <c r="A104" s="693" t="s">
        <v>2865</v>
      </c>
      <c r="B104" s="693"/>
      <c r="C104" s="693" t="s">
        <v>2866</v>
      </c>
      <c r="D104" s="693"/>
      <c r="E104" s="693" t="s">
        <v>2867</v>
      </c>
      <c r="F104" s="693"/>
      <c r="G104" s="693"/>
      <c r="H104" s="693"/>
      <c r="I104" s="347" t="s">
        <v>2868</v>
      </c>
      <c r="J104" s="348" t="s">
        <v>2869</v>
      </c>
      <c r="K104" s="349">
        <v>1</v>
      </c>
      <c r="L104" s="351" t="s">
        <v>2665</v>
      </c>
      <c r="M104" s="348" t="s">
        <v>2666</v>
      </c>
      <c r="N104" s="341"/>
      <c r="O104" s="341"/>
      <c r="P104" s="733" t="s">
        <v>2667</v>
      </c>
      <c r="Q104" s="734"/>
      <c r="R104" s="734"/>
      <c r="S104" s="734"/>
      <c r="T104" s="734"/>
      <c r="U104" s="734"/>
      <c r="V104" s="734"/>
      <c r="W104" s="734"/>
      <c r="X104" s="734"/>
      <c r="Y104" s="734"/>
      <c r="Z104" s="734"/>
      <c r="AA104" s="734"/>
      <c r="AB104" s="734"/>
      <c r="AC104" s="734"/>
      <c r="AD104" s="734"/>
      <c r="AE104" s="734"/>
      <c r="AF104" s="734"/>
      <c r="AG104" s="734"/>
      <c r="AH104" s="734"/>
      <c r="AI104" s="734"/>
      <c r="AJ104" s="734"/>
      <c r="AK104" s="734"/>
      <c r="AL104" s="734"/>
      <c r="AM104" s="734"/>
      <c r="AN104" s="734"/>
      <c r="AO104" s="734"/>
      <c r="AP104" s="734"/>
      <c r="AQ104" s="734"/>
      <c r="AR104" s="734"/>
      <c r="AS104" s="734"/>
      <c r="AT104" s="734"/>
      <c r="AU104" s="734"/>
      <c r="AV104" s="734"/>
      <c r="AW104" s="734"/>
      <c r="AX104" s="734"/>
      <c r="AY104" s="735"/>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c r="CR104" s="326"/>
      <c r="CS104" s="326"/>
      <c r="CT104" s="326"/>
      <c r="CU104" s="326"/>
      <c r="CV104" s="326"/>
      <c r="CW104" s="326"/>
      <c r="CX104" s="326"/>
      <c r="CY104" s="326"/>
      <c r="CZ104" s="326"/>
      <c r="DA104" s="326"/>
      <c r="DB104" s="326"/>
      <c r="DC104" s="326"/>
      <c r="DD104" s="326"/>
      <c r="DE104" s="326"/>
      <c r="DF104" s="326"/>
      <c r="DG104" s="326"/>
      <c r="DH104" s="326"/>
      <c r="DI104" s="326"/>
      <c r="DJ104" s="326"/>
      <c r="DK104" s="326"/>
      <c r="DL104" s="326"/>
      <c r="DM104" s="326"/>
      <c r="DN104" s="326"/>
      <c r="DO104" s="326"/>
      <c r="DP104" s="326"/>
      <c r="DQ104" s="326"/>
      <c r="DR104" s="326"/>
      <c r="DS104" s="326"/>
      <c r="DT104" s="326"/>
      <c r="DU104" s="326"/>
      <c r="DV104" s="326"/>
      <c r="DW104" s="326"/>
      <c r="DX104" s="326"/>
      <c r="DY104" s="326"/>
      <c r="DZ104" s="326"/>
      <c r="EA104" s="326"/>
      <c r="EB104" s="326"/>
      <c r="EC104" s="326"/>
      <c r="ED104" s="326"/>
      <c r="EE104" s="326"/>
      <c r="EF104" s="326"/>
      <c r="EG104" s="326"/>
      <c r="EH104" s="326"/>
      <c r="EI104" s="326"/>
      <c r="EJ104" s="326"/>
      <c r="EK104" s="326"/>
      <c r="EL104" s="326"/>
      <c r="EM104" s="326"/>
      <c r="EN104" s="326"/>
      <c r="EO104" s="326"/>
      <c r="EP104" s="326"/>
      <c r="EQ104" s="326"/>
      <c r="ER104" s="326"/>
      <c r="ES104" s="326"/>
      <c r="ET104" s="326"/>
      <c r="EU104" s="326"/>
      <c r="EV104" s="326"/>
      <c r="EW104" s="326"/>
    </row>
    <row r="105" spans="1:153" ht="39.75" customHeight="1">
      <c r="A105" s="694"/>
      <c r="B105" s="694"/>
      <c r="C105" s="694"/>
      <c r="D105" s="694"/>
      <c r="E105" s="694"/>
      <c r="F105" s="694"/>
      <c r="G105" s="694"/>
      <c r="H105" s="694"/>
      <c r="I105" s="347" t="s">
        <v>2870</v>
      </c>
      <c r="J105" s="348" t="s">
        <v>2871</v>
      </c>
      <c r="K105" s="349">
        <v>12</v>
      </c>
      <c r="L105" s="351" t="s">
        <v>2665</v>
      </c>
      <c r="M105" s="348" t="s">
        <v>2856</v>
      </c>
      <c r="N105" s="341"/>
      <c r="O105" s="341"/>
      <c r="P105" s="733" t="s">
        <v>2703</v>
      </c>
      <c r="Q105" s="734"/>
      <c r="R105" s="734"/>
      <c r="S105" s="734"/>
      <c r="T105" s="734"/>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734"/>
      <c r="AT105" s="734"/>
      <c r="AU105" s="734"/>
      <c r="AV105" s="734"/>
      <c r="AW105" s="734"/>
      <c r="AX105" s="734"/>
      <c r="AY105" s="735"/>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c r="CR105" s="326"/>
      <c r="CS105" s="326"/>
      <c r="CT105" s="326"/>
      <c r="CU105" s="326"/>
      <c r="CV105" s="326"/>
      <c r="CW105" s="326"/>
      <c r="CX105" s="326"/>
      <c r="CY105" s="326"/>
      <c r="CZ105" s="326"/>
      <c r="DA105" s="326"/>
      <c r="DB105" s="326"/>
      <c r="DC105" s="326"/>
      <c r="DD105" s="326"/>
      <c r="DE105" s="326"/>
      <c r="DF105" s="326"/>
      <c r="DG105" s="326"/>
      <c r="DH105" s="326"/>
      <c r="DI105" s="326"/>
      <c r="DJ105" s="326"/>
      <c r="DK105" s="326"/>
      <c r="DL105" s="326"/>
      <c r="DM105" s="326"/>
      <c r="DN105" s="326"/>
      <c r="DO105" s="326"/>
      <c r="DP105" s="326"/>
      <c r="DQ105" s="326"/>
      <c r="DR105" s="326"/>
      <c r="DS105" s="326"/>
      <c r="DT105" s="326"/>
      <c r="DU105" s="326"/>
      <c r="DV105" s="326"/>
      <c r="DW105" s="326"/>
      <c r="DX105" s="326"/>
      <c r="DY105" s="326"/>
      <c r="DZ105" s="326"/>
      <c r="EA105" s="326"/>
      <c r="EB105" s="326"/>
      <c r="EC105" s="326"/>
      <c r="ED105" s="326"/>
      <c r="EE105" s="326"/>
      <c r="EF105" s="326"/>
      <c r="EG105" s="326"/>
      <c r="EH105" s="326"/>
      <c r="EI105" s="326"/>
      <c r="EJ105" s="326"/>
      <c r="EK105" s="326"/>
      <c r="EL105" s="326"/>
      <c r="EM105" s="326"/>
      <c r="EN105" s="326"/>
      <c r="EO105" s="326"/>
      <c r="EP105" s="326"/>
      <c r="EQ105" s="326"/>
      <c r="ER105" s="326"/>
      <c r="ES105" s="326"/>
      <c r="ET105" s="326"/>
      <c r="EU105" s="326"/>
      <c r="EV105" s="326"/>
      <c r="EW105" s="326"/>
    </row>
    <row r="106" spans="1:153" ht="46.5" customHeight="1">
      <c r="A106" s="694"/>
      <c r="B106" s="694"/>
      <c r="C106" s="694"/>
      <c r="D106" s="694"/>
      <c r="E106" s="694"/>
      <c r="F106" s="694"/>
      <c r="G106" s="694"/>
      <c r="H106" s="694"/>
      <c r="I106" s="347" t="s">
        <v>2872</v>
      </c>
      <c r="J106" s="348" t="s">
        <v>2873</v>
      </c>
      <c r="K106" s="349">
        <v>12</v>
      </c>
      <c r="L106" s="351" t="s">
        <v>2665</v>
      </c>
      <c r="M106" s="348" t="s">
        <v>2856</v>
      </c>
      <c r="N106" s="341"/>
      <c r="O106" s="341"/>
      <c r="P106" s="733" t="s">
        <v>2703</v>
      </c>
      <c r="Q106" s="734"/>
      <c r="R106" s="734"/>
      <c r="S106" s="734"/>
      <c r="T106" s="734"/>
      <c r="U106" s="734"/>
      <c r="V106" s="734"/>
      <c r="W106" s="734"/>
      <c r="X106" s="734"/>
      <c r="Y106" s="734"/>
      <c r="Z106" s="734"/>
      <c r="AA106" s="734"/>
      <c r="AB106" s="734"/>
      <c r="AC106" s="734"/>
      <c r="AD106" s="734"/>
      <c r="AE106" s="734"/>
      <c r="AF106" s="734"/>
      <c r="AG106" s="734"/>
      <c r="AH106" s="734"/>
      <c r="AI106" s="734"/>
      <c r="AJ106" s="734"/>
      <c r="AK106" s="734"/>
      <c r="AL106" s="734"/>
      <c r="AM106" s="734"/>
      <c r="AN106" s="734"/>
      <c r="AO106" s="734"/>
      <c r="AP106" s="734"/>
      <c r="AQ106" s="734"/>
      <c r="AR106" s="734"/>
      <c r="AS106" s="734"/>
      <c r="AT106" s="734"/>
      <c r="AU106" s="734"/>
      <c r="AV106" s="734"/>
      <c r="AW106" s="734"/>
      <c r="AX106" s="734"/>
      <c r="AY106" s="735"/>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c r="CR106" s="326"/>
      <c r="CS106" s="326"/>
      <c r="CT106" s="326"/>
      <c r="CU106" s="326"/>
      <c r="CV106" s="326"/>
      <c r="CW106" s="326"/>
      <c r="CX106" s="326"/>
      <c r="CY106" s="326"/>
      <c r="CZ106" s="326"/>
      <c r="DA106" s="326"/>
      <c r="DB106" s="326"/>
      <c r="DC106" s="326"/>
      <c r="DD106" s="326"/>
      <c r="DE106" s="326"/>
      <c r="DF106" s="326"/>
      <c r="DG106" s="326"/>
      <c r="DH106" s="326"/>
      <c r="DI106" s="326"/>
      <c r="DJ106" s="326"/>
      <c r="DK106" s="326"/>
      <c r="DL106" s="326"/>
      <c r="DM106" s="326"/>
      <c r="DN106" s="326"/>
      <c r="DO106" s="326"/>
      <c r="DP106" s="326"/>
      <c r="DQ106" s="326"/>
      <c r="DR106" s="326"/>
      <c r="DS106" s="326"/>
      <c r="DT106" s="326"/>
      <c r="DU106" s="326"/>
      <c r="DV106" s="326"/>
      <c r="DW106" s="326"/>
      <c r="DX106" s="326"/>
      <c r="DY106" s="326"/>
      <c r="DZ106" s="326"/>
      <c r="EA106" s="326"/>
      <c r="EB106" s="326"/>
      <c r="EC106" s="326"/>
      <c r="ED106" s="326"/>
      <c r="EE106" s="326"/>
      <c r="EF106" s="326"/>
      <c r="EG106" s="326"/>
      <c r="EH106" s="326"/>
      <c r="EI106" s="326"/>
      <c r="EJ106" s="326"/>
      <c r="EK106" s="326"/>
      <c r="EL106" s="326"/>
      <c r="EM106" s="326"/>
      <c r="EN106" s="326"/>
      <c r="EO106" s="326"/>
      <c r="EP106" s="326"/>
      <c r="EQ106" s="326"/>
      <c r="ER106" s="326"/>
      <c r="ES106" s="326"/>
      <c r="ET106" s="326"/>
      <c r="EU106" s="326"/>
      <c r="EV106" s="326"/>
      <c r="EW106" s="326"/>
    </row>
    <row r="107" spans="1:153" ht="45" customHeight="1">
      <c r="A107" s="694"/>
      <c r="B107" s="694"/>
      <c r="C107" s="694"/>
      <c r="D107" s="694"/>
      <c r="E107" s="695"/>
      <c r="F107" s="695"/>
      <c r="G107" s="695"/>
      <c r="H107" s="695"/>
      <c r="I107" s="347" t="s">
        <v>2874</v>
      </c>
      <c r="J107" s="348" t="s">
        <v>2875</v>
      </c>
      <c r="K107" s="349">
        <v>12</v>
      </c>
      <c r="L107" s="351" t="s">
        <v>2665</v>
      </c>
      <c r="M107" s="348" t="s">
        <v>2876</v>
      </c>
      <c r="N107" s="341"/>
      <c r="O107" s="341"/>
      <c r="P107" s="733" t="s">
        <v>2667</v>
      </c>
      <c r="Q107" s="734"/>
      <c r="R107" s="734"/>
      <c r="S107" s="734"/>
      <c r="T107" s="734"/>
      <c r="U107" s="734"/>
      <c r="V107" s="734"/>
      <c r="W107" s="734"/>
      <c r="X107" s="734"/>
      <c r="Y107" s="734"/>
      <c r="Z107" s="734"/>
      <c r="AA107" s="734"/>
      <c r="AB107" s="734"/>
      <c r="AC107" s="734"/>
      <c r="AD107" s="734"/>
      <c r="AE107" s="734"/>
      <c r="AF107" s="734"/>
      <c r="AG107" s="734"/>
      <c r="AH107" s="734"/>
      <c r="AI107" s="734"/>
      <c r="AJ107" s="734"/>
      <c r="AK107" s="734"/>
      <c r="AL107" s="734"/>
      <c r="AM107" s="734"/>
      <c r="AN107" s="734"/>
      <c r="AO107" s="734"/>
      <c r="AP107" s="734"/>
      <c r="AQ107" s="734"/>
      <c r="AR107" s="734"/>
      <c r="AS107" s="734"/>
      <c r="AT107" s="734"/>
      <c r="AU107" s="734"/>
      <c r="AV107" s="734"/>
      <c r="AW107" s="734"/>
      <c r="AX107" s="734"/>
      <c r="AY107" s="735"/>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c r="CR107" s="326"/>
      <c r="CS107" s="326"/>
      <c r="CT107" s="326"/>
      <c r="CU107" s="326"/>
      <c r="CV107" s="326"/>
      <c r="CW107" s="326"/>
      <c r="CX107" s="326"/>
      <c r="CY107" s="326"/>
      <c r="CZ107" s="326"/>
      <c r="DA107" s="326"/>
      <c r="DB107" s="326"/>
      <c r="DC107" s="326"/>
      <c r="DD107" s="326"/>
      <c r="DE107" s="326"/>
      <c r="DF107" s="326"/>
      <c r="DG107" s="326"/>
      <c r="DH107" s="326"/>
      <c r="DI107" s="326"/>
      <c r="DJ107" s="326"/>
      <c r="DK107" s="326"/>
      <c r="DL107" s="326"/>
      <c r="DM107" s="326"/>
      <c r="DN107" s="326"/>
      <c r="DO107" s="326"/>
      <c r="DP107" s="326"/>
      <c r="DQ107" s="326"/>
      <c r="DR107" s="326"/>
      <c r="DS107" s="326"/>
      <c r="DT107" s="326"/>
      <c r="DU107" s="326"/>
      <c r="DV107" s="326"/>
      <c r="DW107" s="326"/>
      <c r="DX107" s="326"/>
      <c r="DY107" s="326"/>
      <c r="DZ107" s="326"/>
      <c r="EA107" s="326"/>
      <c r="EB107" s="326"/>
      <c r="EC107" s="326"/>
      <c r="ED107" s="326"/>
      <c r="EE107" s="326"/>
      <c r="EF107" s="326"/>
      <c r="EG107" s="326"/>
      <c r="EH107" s="326"/>
      <c r="EI107" s="326"/>
      <c r="EJ107" s="326"/>
      <c r="EK107" s="326"/>
      <c r="EL107" s="326"/>
      <c r="EM107" s="326"/>
      <c r="EN107" s="326"/>
      <c r="EO107" s="326"/>
      <c r="EP107" s="326"/>
      <c r="EQ107" s="326"/>
      <c r="ER107" s="326"/>
      <c r="ES107" s="326"/>
      <c r="ET107" s="326"/>
      <c r="EU107" s="326"/>
      <c r="EV107" s="326"/>
      <c r="EW107" s="326"/>
    </row>
    <row r="108" spans="1:153" ht="48" customHeight="1">
      <c r="A108" s="694"/>
      <c r="B108" s="694"/>
      <c r="C108" s="694"/>
      <c r="D108" s="694"/>
      <c r="E108" s="693" t="s">
        <v>2877</v>
      </c>
      <c r="F108" s="693"/>
      <c r="G108" s="693"/>
      <c r="H108" s="693"/>
      <c r="I108" s="347" t="s">
        <v>2878</v>
      </c>
      <c r="J108" s="348" t="s">
        <v>2879</v>
      </c>
      <c r="K108" s="349">
        <v>12</v>
      </c>
      <c r="L108" s="351" t="s">
        <v>2665</v>
      </c>
      <c r="M108" s="348" t="s">
        <v>2856</v>
      </c>
      <c r="N108" s="341"/>
      <c r="O108" s="341"/>
      <c r="P108" s="733" t="s">
        <v>2703</v>
      </c>
      <c r="Q108" s="734"/>
      <c r="R108" s="734"/>
      <c r="S108" s="734"/>
      <c r="T108" s="734"/>
      <c r="U108" s="734"/>
      <c r="V108" s="734"/>
      <c r="W108" s="734"/>
      <c r="X108" s="734"/>
      <c r="Y108" s="734"/>
      <c r="Z108" s="734"/>
      <c r="AA108" s="734"/>
      <c r="AB108" s="734"/>
      <c r="AC108" s="734"/>
      <c r="AD108" s="734"/>
      <c r="AE108" s="734"/>
      <c r="AF108" s="734"/>
      <c r="AG108" s="734"/>
      <c r="AH108" s="734"/>
      <c r="AI108" s="734"/>
      <c r="AJ108" s="734"/>
      <c r="AK108" s="734"/>
      <c r="AL108" s="734"/>
      <c r="AM108" s="734"/>
      <c r="AN108" s="734"/>
      <c r="AO108" s="734"/>
      <c r="AP108" s="734"/>
      <c r="AQ108" s="734"/>
      <c r="AR108" s="734"/>
      <c r="AS108" s="734"/>
      <c r="AT108" s="734"/>
      <c r="AU108" s="734"/>
      <c r="AV108" s="734"/>
      <c r="AW108" s="734"/>
      <c r="AX108" s="734"/>
      <c r="AY108" s="735"/>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c r="CR108" s="326"/>
      <c r="CS108" s="326"/>
      <c r="CT108" s="326"/>
      <c r="CU108" s="326"/>
      <c r="CV108" s="326"/>
      <c r="CW108" s="326"/>
      <c r="CX108" s="326"/>
      <c r="CY108" s="326"/>
      <c r="CZ108" s="326"/>
      <c r="DA108" s="326"/>
      <c r="DB108" s="326"/>
      <c r="DC108" s="326"/>
      <c r="DD108" s="326"/>
      <c r="DE108" s="326"/>
      <c r="DF108" s="326"/>
      <c r="DG108" s="326"/>
      <c r="DH108" s="326"/>
      <c r="DI108" s="326"/>
      <c r="DJ108" s="326"/>
      <c r="DK108" s="326"/>
      <c r="DL108" s="326"/>
      <c r="DM108" s="326"/>
      <c r="DN108" s="326"/>
      <c r="DO108" s="326"/>
      <c r="DP108" s="326"/>
      <c r="DQ108" s="326"/>
      <c r="DR108" s="326"/>
      <c r="DS108" s="326"/>
      <c r="DT108" s="326"/>
      <c r="DU108" s="326"/>
      <c r="DV108" s="326"/>
      <c r="DW108" s="326"/>
      <c r="DX108" s="326"/>
      <c r="DY108" s="326"/>
      <c r="DZ108" s="326"/>
      <c r="EA108" s="326"/>
      <c r="EB108" s="326"/>
      <c r="EC108" s="326"/>
      <c r="ED108" s="326"/>
      <c r="EE108" s="326"/>
      <c r="EF108" s="326"/>
      <c r="EG108" s="326"/>
      <c r="EH108" s="326"/>
      <c r="EI108" s="326"/>
      <c r="EJ108" s="326"/>
      <c r="EK108" s="326"/>
      <c r="EL108" s="326"/>
      <c r="EM108" s="326"/>
      <c r="EN108" s="326"/>
      <c r="EO108" s="326"/>
      <c r="EP108" s="326"/>
      <c r="EQ108" s="326"/>
      <c r="ER108" s="326"/>
      <c r="ES108" s="326"/>
      <c r="ET108" s="326"/>
      <c r="EU108" s="326"/>
      <c r="EV108" s="326"/>
      <c r="EW108" s="326"/>
    </row>
    <row r="109" spans="1:153" ht="72" customHeight="1">
      <c r="A109" s="694"/>
      <c r="B109" s="694"/>
      <c r="C109" s="694"/>
      <c r="D109" s="694"/>
      <c r="E109" s="694"/>
      <c r="F109" s="694"/>
      <c r="G109" s="694"/>
      <c r="H109" s="694"/>
      <c r="I109" s="347" t="s">
        <v>2880</v>
      </c>
      <c r="J109" s="348" t="s">
        <v>218</v>
      </c>
      <c r="K109" s="349">
        <v>12</v>
      </c>
      <c r="L109" s="352">
        <v>12</v>
      </c>
      <c r="M109" s="348" t="s">
        <v>2856</v>
      </c>
      <c r="N109" s="341"/>
      <c r="O109" s="341"/>
      <c r="P109" s="733" t="s">
        <v>2845</v>
      </c>
      <c r="Q109" s="734"/>
      <c r="R109" s="734"/>
      <c r="S109" s="734"/>
      <c r="T109" s="734"/>
      <c r="U109" s="734"/>
      <c r="V109" s="734"/>
      <c r="W109" s="734"/>
      <c r="X109" s="734"/>
      <c r="Y109" s="734"/>
      <c r="Z109" s="734"/>
      <c r="AA109" s="734"/>
      <c r="AB109" s="734"/>
      <c r="AC109" s="734"/>
      <c r="AD109" s="734"/>
      <c r="AE109" s="734"/>
      <c r="AF109" s="734"/>
      <c r="AG109" s="734"/>
      <c r="AH109" s="734"/>
      <c r="AI109" s="734"/>
      <c r="AJ109" s="734"/>
      <c r="AK109" s="734"/>
      <c r="AL109" s="734"/>
      <c r="AM109" s="734"/>
      <c r="AN109" s="734"/>
      <c r="AO109" s="734"/>
      <c r="AP109" s="734"/>
      <c r="AQ109" s="734"/>
      <c r="AR109" s="734"/>
      <c r="AS109" s="734"/>
      <c r="AT109" s="734"/>
      <c r="AU109" s="734"/>
      <c r="AV109" s="734"/>
      <c r="AW109" s="734"/>
      <c r="AX109" s="734"/>
      <c r="AY109" s="735"/>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c r="DH109" s="326"/>
      <c r="DI109" s="326"/>
      <c r="DJ109" s="326"/>
      <c r="DK109" s="326"/>
      <c r="DL109" s="326"/>
      <c r="DM109" s="326"/>
      <c r="DN109" s="326"/>
      <c r="DO109" s="326"/>
      <c r="DP109" s="326"/>
      <c r="DQ109" s="326"/>
      <c r="DR109" s="326"/>
      <c r="DS109" s="326"/>
      <c r="DT109" s="326"/>
      <c r="DU109" s="326"/>
      <c r="DV109" s="326"/>
      <c r="DW109" s="326"/>
      <c r="DX109" s="326"/>
      <c r="DY109" s="326"/>
      <c r="DZ109" s="326"/>
      <c r="EA109" s="326"/>
      <c r="EB109" s="326"/>
      <c r="EC109" s="326"/>
      <c r="ED109" s="326"/>
      <c r="EE109" s="326"/>
      <c r="EF109" s="326"/>
      <c r="EG109" s="326"/>
      <c r="EH109" s="326"/>
      <c r="EI109" s="326"/>
      <c r="EJ109" s="326"/>
      <c r="EK109" s="326"/>
      <c r="EL109" s="326"/>
      <c r="EM109" s="326"/>
      <c r="EN109" s="326"/>
      <c r="EO109" s="326"/>
      <c r="EP109" s="326"/>
      <c r="EQ109" s="326"/>
      <c r="ER109" s="326"/>
      <c r="ES109" s="326"/>
      <c r="ET109" s="326"/>
      <c r="EU109" s="326"/>
      <c r="EV109" s="326"/>
      <c r="EW109" s="326"/>
    </row>
    <row r="110" spans="1:153" ht="49.5" customHeight="1">
      <c r="A110" s="694"/>
      <c r="B110" s="694"/>
      <c r="C110" s="694"/>
      <c r="D110" s="694"/>
      <c r="E110" s="694"/>
      <c r="F110" s="694"/>
      <c r="G110" s="694"/>
      <c r="H110" s="694"/>
      <c r="I110" s="347" t="s">
        <v>2881</v>
      </c>
      <c r="J110" s="348" t="s">
        <v>176</v>
      </c>
      <c r="K110" s="349">
        <v>1</v>
      </c>
      <c r="L110" s="351" t="s">
        <v>2665</v>
      </c>
      <c r="M110" s="348" t="s">
        <v>2702</v>
      </c>
      <c r="N110" s="341"/>
      <c r="O110" s="341"/>
      <c r="P110" s="733" t="s">
        <v>2703</v>
      </c>
      <c r="Q110" s="734"/>
      <c r="R110" s="734"/>
      <c r="S110" s="734"/>
      <c r="T110" s="734"/>
      <c r="U110" s="734"/>
      <c r="V110" s="734"/>
      <c r="W110" s="734"/>
      <c r="X110" s="734"/>
      <c r="Y110" s="734"/>
      <c r="Z110" s="734"/>
      <c r="AA110" s="734"/>
      <c r="AB110" s="734"/>
      <c r="AC110" s="734"/>
      <c r="AD110" s="734"/>
      <c r="AE110" s="734"/>
      <c r="AF110" s="734"/>
      <c r="AG110" s="734"/>
      <c r="AH110" s="734"/>
      <c r="AI110" s="734"/>
      <c r="AJ110" s="734"/>
      <c r="AK110" s="734"/>
      <c r="AL110" s="734"/>
      <c r="AM110" s="734"/>
      <c r="AN110" s="734"/>
      <c r="AO110" s="734"/>
      <c r="AP110" s="734"/>
      <c r="AQ110" s="734"/>
      <c r="AR110" s="734"/>
      <c r="AS110" s="734"/>
      <c r="AT110" s="734"/>
      <c r="AU110" s="734"/>
      <c r="AV110" s="734"/>
      <c r="AW110" s="734"/>
      <c r="AX110" s="734"/>
      <c r="AY110" s="735"/>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c r="DV110" s="326"/>
      <c r="DW110" s="326"/>
      <c r="DX110" s="326"/>
      <c r="DY110" s="326"/>
      <c r="DZ110" s="326"/>
      <c r="EA110" s="326"/>
      <c r="EB110" s="326"/>
      <c r="EC110" s="326"/>
      <c r="ED110" s="326"/>
      <c r="EE110" s="326"/>
      <c r="EF110" s="326"/>
      <c r="EG110" s="326"/>
      <c r="EH110" s="326"/>
      <c r="EI110" s="326"/>
      <c r="EJ110" s="326"/>
      <c r="EK110" s="326"/>
      <c r="EL110" s="326"/>
      <c r="EM110" s="326"/>
      <c r="EN110" s="326"/>
      <c r="EO110" s="326"/>
      <c r="EP110" s="326"/>
      <c r="EQ110" s="326"/>
      <c r="ER110" s="326"/>
      <c r="ES110" s="326"/>
      <c r="ET110" s="326"/>
      <c r="EU110" s="326"/>
      <c r="EV110" s="326"/>
      <c r="EW110" s="326"/>
    </row>
    <row r="111" spans="1:153" ht="64.5" customHeight="1">
      <c r="A111" s="694"/>
      <c r="B111" s="694"/>
      <c r="C111" s="694"/>
      <c r="D111" s="694"/>
      <c r="E111" s="695"/>
      <c r="F111" s="695"/>
      <c r="G111" s="695"/>
      <c r="H111" s="695"/>
      <c r="I111" s="347" t="s">
        <v>2882</v>
      </c>
      <c r="J111" s="348" t="s">
        <v>2669</v>
      </c>
      <c r="K111" s="349">
        <v>4</v>
      </c>
      <c r="L111" s="352">
        <v>2</v>
      </c>
      <c r="M111" s="348" t="s">
        <v>2702</v>
      </c>
      <c r="N111" s="341"/>
      <c r="O111" s="341"/>
      <c r="P111" s="733" t="s">
        <v>2845</v>
      </c>
      <c r="Q111" s="734"/>
      <c r="R111" s="734"/>
      <c r="S111" s="734"/>
      <c r="T111" s="734"/>
      <c r="U111" s="734"/>
      <c r="V111" s="734"/>
      <c r="W111" s="734"/>
      <c r="X111" s="734"/>
      <c r="Y111" s="734"/>
      <c r="Z111" s="734"/>
      <c r="AA111" s="734"/>
      <c r="AB111" s="734"/>
      <c r="AC111" s="734"/>
      <c r="AD111" s="734"/>
      <c r="AE111" s="734"/>
      <c r="AF111" s="734"/>
      <c r="AG111" s="734"/>
      <c r="AH111" s="734"/>
      <c r="AI111" s="734"/>
      <c r="AJ111" s="734"/>
      <c r="AK111" s="734"/>
      <c r="AL111" s="734"/>
      <c r="AM111" s="734"/>
      <c r="AN111" s="734"/>
      <c r="AO111" s="734"/>
      <c r="AP111" s="734"/>
      <c r="AQ111" s="734"/>
      <c r="AR111" s="734"/>
      <c r="AS111" s="734"/>
      <c r="AT111" s="734"/>
      <c r="AU111" s="734"/>
      <c r="AV111" s="734"/>
      <c r="AW111" s="734"/>
      <c r="AX111" s="734"/>
      <c r="AY111" s="735"/>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326"/>
      <c r="CR111" s="326"/>
      <c r="CS111" s="326"/>
      <c r="CT111" s="326"/>
      <c r="CU111" s="326"/>
      <c r="CV111" s="326"/>
      <c r="CW111" s="326"/>
      <c r="CX111" s="326"/>
      <c r="CY111" s="326"/>
      <c r="CZ111" s="326"/>
      <c r="DA111" s="326"/>
      <c r="DB111" s="326"/>
      <c r="DC111" s="326"/>
      <c r="DD111" s="326"/>
      <c r="DE111" s="326"/>
      <c r="DF111" s="326"/>
      <c r="DG111" s="326"/>
      <c r="DH111" s="326"/>
      <c r="DI111" s="326"/>
      <c r="DJ111" s="326"/>
      <c r="DK111" s="326"/>
      <c r="DL111" s="326"/>
      <c r="DM111" s="326"/>
      <c r="DN111" s="326"/>
      <c r="DO111" s="326"/>
      <c r="DP111" s="326"/>
      <c r="DQ111" s="326"/>
      <c r="DR111" s="326"/>
      <c r="DS111" s="326"/>
      <c r="DT111" s="326"/>
      <c r="DU111" s="326"/>
      <c r="DV111" s="326"/>
      <c r="DW111" s="326"/>
      <c r="DX111" s="326"/>
      <c r="DY111" s="326"/>
      <c r="DZ111" s="326"/>
      <c r="EA111" s="326"/>
      <c r="EB111" s="326"/>
      <c r="EC111" s="326"/>
      <c r="ED111" s="326"/>
      <c r="EE111" s="326"/>
      <c r="EF111" s="326"/>
      <c r="EG111" s="326"/>
      <c r="EH111" s="326"/>
      <c r="EI111" s="326"/>
      <c r="EJ111" s="326"/>
      <c r="EK111" s="326"/>
      <c r="EL111" s="326"/>
      <c r="EM111" s="326"/>
      <c r="EN111" s="326"/>
      <c r="EO111" s="326"/>
      <c r="EP111" s="326"/>
      <c r="EQ111" s="326"/>
      <c r="ER111" s="326"/>
      <c r="ES111" s="326"/>
      <c r="ET111" s="326"/>
      <c r="EU111" s="326"/>
      <c r="EV111" s="326"/>
      <c r="EW111" s="326"/>
    </row>
    <row r="112" spans="1:153" ht="77.25" customHeight="1">
      <c r="A112" s="694"/>
      <c r="B112" s="694"/>
      <c r="C112" s="694"/>
      <c r="D112" s="694"/>
      <c r="E112" s="693" t="s">
        <v>2883</v>
      </c>
      <c r="F112" s="693"/>
      <c r="G112" s="693"/>
      <c r="H112" s="693"/>
      <c r="I112" s="347" t="s">
        <v>2884</v>
      </c>
      <c r="J112" s="348" t="s">
        <v>176</v>
      </c>
      <c r="K112" s="349">
        <v>1</v>
      </c>
      <c r="L112" s="351" t="s">
        <v>2665</v>
      </c>
      <c r="M112" s="348" t="s">
        <v>2752</v>
      </c>
      <c r="N112" s="341"/>
      <c r="O112" s="341"/>
      <c r="P112" s="733" t="s">
        <v>2703</v>
      </c>
      <c r="Q112" s="734"/>
      <c r="R112" s="734"/>
      <c r="S112" s="734"/>
      <c r="T112" s="734"/>
      <c r="U112" s="734"/>
      <c r="V112" s="734"/>
      <c r="W112" s="734"/>
      <c r="X112" s="734"/>
      <c r="Y112" s="734"/>
      <c r="Z112" s="734"/>
      <c r="AA112" s="734"/>
      <c r="AB112" s="734"/>
      <c r="AC112" s="734"/>
      <c r="AD112" s="734"/>
      <c r="AE112" s="734"/>
      <c r="AF112" s="734"/>
      <c r="AG112" s="734"/>
      <c r="AH112" s="734"/>
      <c r="AI112" s="734"/>
      <c r="AJ112" s="734"/>
      <c r="AK112" s="734"/>
      <c r="AL112" s="734"/>
      <c r="AM112" s="734"/>
      <c r="AN112" s="734"/>
      <c r="AO112" s="734"/>
      <c r="AP112" s="734"/>
      <c r="AQ112" s="734"/>
      <c r="AR112" s="734"/>
      <c r="AS112" s="734"/>
      <c r="AT112" s="734"/>
      <c r="AU112" s="734"/>
      <c r="AV112" s="734"/>
      <c r="AW112" s="734"/>
      <c r="AX112" s="734"/>
      <c r="AY112" s="735"/>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c r="CR112" s="326"/>
      <c r="CS112" s="326"/>
      <c r="CT112" s="326"/>
      <c r="CU112" s="326"/>
      <c r="CV112" s="326"/>
      <c r="CW112" s="326"/>
      <c r="CX112" s="326"/>
      <c r="CY112" s="326"/>
      <c r="CZ112" s="326"/>
      <c r="DA112" s="326"/>
      <c r="DB112" s="326"/>
      <c r="DC112" s="326"/>
      <c r="DD112" s="326"/>
      <c r="DE112" s="326"/>
      <c r="DF112" s="326"/>
      <c r="DG112" s="326"/>
      <c r="DH112" s="326"/>
      <c r="DI112" s="326"/>
      <c r="DJ112" s="326"/>
      <c r="DK112" s="326"/>
      <c r="DL112" s="326"/>
      <c r="DM112" s="326"/>
      <c r="DN112" s="326"/>
      <c r="DO112" s="326"/>
      <c r="DP112" s="326"/>
      <c r="DQ112" s="326"/>
      <c r="DR112" s="326"/>
      <c r="DS112" s="326"/>
      <c r="DT112" s="326"/>
      <c r="DU112" s="326"/>
      <c r="DV112" s="326"/>
      <c r="DW112" s="326"/>
      <c r="DX112" s="326"/>
      <c r="DY112" s="326"/>
      <c r="DZ112" s="326"/>
      <c r="EA112" s="326"/>
      <c r="EB112" s="326"/>
      <c r="EC112" s="326"/>
      <c r="ED112" s="326"/>
      <c r="EE112" s="326"/>
      <c r="EF112" s="326"/>
      <c r="EG112" s="326"/>
      <c r="EH112" s="326"/>
      <c r="EI112" s="326"/>
      <c r="EJ112" s="326"/>
      <c r="EK112" s="326"/>
      <c r="EL112" s="326"/>
      <c r="EM112" s="326"/>
      <c r="EN112" s="326"/>
      <c r="EO112" s="326"/>
      <c r="EP112" s="326"/>
      <c r="EQ112" s="326"/>
      <c r="ER112" s="326"/>
      <c r="ES112" s="326"/>
      <c r="ET112" s="326"/>
      <c r="EU112" s="326"/>
      <c r="EV112" s="326"/>
      <c r="EW112" s="326"/>
    </row>
    <row r="113" spans="1:153" ht="52.5" customHeight="1">
      <c r="A113" s="694"/>
      <c r="B113" s="694"/>
      <c r="C113" s="694"/>
      <c r="D113" s="694"/>
      <c r="E113" s="695"/>
      <c r="F113" s="695"/>
      <c r="G113" s="695"/>
      <c r="H113" s="695"/>
      <c r="I113" s="347" t="s">
        <v>2885</v>
      </c>
      <c r="J113" s="348" t="s">
        <v>89</v>
      </c>
      <c r="K113" s="349">
        <v>12</v>
      </c>
      <c r="L113" s="351" t="s">
        <v>2665</v>
      </c>
      <c r="M113" s="348" t="s">
        <v>2856</v>
      </c>
      <c r="N113" s="341"/>
      <c r="O113" s="341"/>
      <c r="P113" s="733" t="s">
        <v>2703</v>
      </c>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c r="AT113" s="734"/>
      <c r="AU113" s="734"/>
      <c r="AV113" s="734"/>
      <c r="AW113" s="734"/>
      <c r="AX113" s="734"/>
      <c r="AY113" s="735"/>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326"/>
      <c r="CR113" s="326"/>
      <c r="CS113" s="326"/>
      <c r="CT113" s="326"/>
      <c r="CU113" s="326"/>
      <c r="CV113" s="326"/>
      <c r="CW113" s="326"/>
      <c r="CX113" s="326"/>
      <c r="CY113" s="326"/>
      <c r="CZ113" s="326"/>
      <c r="DA113" s="326"/>
      <c r="DB113" s="326"/>
      <c r="DC113" s="326"/>
      <c r="DD113" s="326"/>
      <c r="DE113" s="326"/>
      <c r="DF113" s="326"/>
      <c r="DG113" s="326"/>
      <c r="DH113" s="326"/>
      <c r="DI113" s="326"/>
      <c r="DJ113" s="326"/>
      <c r="DK113" s="326"/>
      <c r="DL113" s="326"/>
      <c r="DM113" s="326"/>
      <c r="DN113" s="326"/>
      <c r="DO113" s="326"/>
      <c r="DP113" s="326"/>
      <c r="DQ113" s="326"/>
      <c r="DR113" s="326"/>
      <c r="DS113" s="326"/>
      <c r="DT113" s="326"/>
      <c r="DU113" s="326"/>
      <c r="DV113" s="326"/>
      <c r="DW113" s="326"/>
      <c r="DX113" s="326"/>
      <c r="DY113" s="326"/>
      <c r="DZ113" s="326"/>
      <c r="EA113" s="326"/>
      <c r="EB113" s="326"/>
      <c r="EC113" s="326"/>
      <c r="ED113" s="326"/>
      <c r="EE113" s="326"/>
      <c r="EF113" s="326"/>
      <c r="EG113" s="326"/>
      <c r="EH113" s="326"/>
      <c r="EI113" s="326"/>
      <c r="EJ113" s="326"/>
      <c r="EK113" s="326"/>
      <c r="EL113" s="326"/>
      <c r="EM113" s="326"/>
      <c r="EN113" s="326"/>
      <c r="EO113" s="326"/>
      <c r="EP113" s="326"/>
      <c r="EQ113" s="326"/>
      <c r="ER113" s="326"/>
      <c r="ES113" s="326"/>
      <c r="ET113" s="326"/>
      <c r="EU113" s="326"/>
      <c r="EV113" s="326"/>
      <c r="EW113" s="326"/>
    </row>
    <row r="114" spans="1:153" ht="48" customHeight="1">
      <c r="A114" s="694"/>
      <c r="B114" s="694"/>
      <c r="C114" s="694"/>
      <c r="D114" s="694"/>
      <c r="E114" s="693" t="s">
        <v>2886</v>
      </c>
      <c r="F114" s="693"/>
      <c r="G114" s="693"/>
      <c r="H114" s="693"/>
      <c r="I114" s="347" t="s">
        <v>2887</v>
      </c>
      <c r="J114" s="348" t="s">
        <v>2888</v>
      </c>
      <c r="K114" s="349">
        <v>1</v>
      </c>
      <c r="L114" s="351" t="s">
        <v>2665</v>
      </c>
      <c r="M114" s="348" t="s">
        <v>2889</v>
      </c>
      <c r="N114" s="341"/>
      <c r="O114" s="341"/>
      <c r="P114" s="733" t="s">
        <v>2667</v>
      </c>
      <c r="Q114" s="734"/>
      <c r="R114" s="734"/>
      <c r="S114" s="734"/>
      <c r="T114" s="734"/>
      <c r="U114" s="734"/>
      <c r="V114" s="734"/>
      <c r="W114" s="734"/>
      <c r="X114" s="734"/>
      <c r="Y114" s="734"/>
      <c r="Z114" s="734"/>
      <c r="AA114" s="734"/>
      <c r="AB114" s="734"/>
      <c r="AC114" s="734"/>
      <c r="AD114" s="734"/>
      <c r="AE114" s="734"/>
      <c r="AF114" s="734"/>
      <c r="AG114" s="734"/>
      <c r="AH114" s="734"/>
      <c r="AI114" s="734"/>
      <c r="AJ114" s="734"/>
      <c r="AK114" s="734"/>
      <c r="AL114" s="734"/>
      <c r="AM114" s="734"/>
      <c r="AN114" s="734"/>
      <c r="AO114" s="734"/>
      <c r="AP114" s="734"/>
      <c r="AQ114" s="734"/>
      <c r="AR114" s="734"/>
      <c r="AS114" s="734"/>
      <c r="AT114" s="734"/>
      <c r="AU114" s="734"/>
      <c r="AV114" s="734"/>
      <c r="AW114" s="734"/>
      <c r="AX114" s="734"/>
      <c r="AY114" s="735"/>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26"/>
      <c r="CQ114" s="326"/>
      <c r="CR114" s="326"/>
      <c r="CS114" s="326"/>
      <c r="CT114" s="326"/>
      <c r="CU114" s="326"/>
      <c r="CV114" s="326"/>
      <c r="CW114" s="326"/>
      <c r="CX114" s="326"/>
      <c r="CY114" s="326"/>
      <c r="CZ114" s="326"/>
      <c r="DA114" s="326"/>
      <c r="DB114" s="326"/>
      <c r="DC114" s="326"/>
      <c r="DD114" s="326"/>
      <c r="DE114" s="326"/>
      <c r="DF114" s="326"/>
      <c r="DG114" s="326"/>
      <c r="DH114" s="326"/>
      <c r="DI114" s="326"/>
      <c r="DJ114" s="326"/>
      <c r="DK114" s="326"/>
      <c r="DL114" s="326"/>
      <c r="DM114" s="326"/>
      <c r="DN114" s="326"/>
      <c r="DO114" s="326"/>
      <c r="DP114" s="326"/>
      <c r="DQ114" s="326"/>
      <c r="DR114" s="326"/>
      <c r="DS114" s="326"/>
      <c r="DT114" s="326"/>
      <c r="DU114" s="326"/>
      <c r="DV114" s="326"/>
      <c r="DW114" s="326"/>
      <c r="DX114" s="326"/>
      <c r="DY114" s="326"/>
      <c r="DZ114" s="326"/>
      <c r="EA114" s="326"/>
      <c r="EB114" s="326"/>
      <c r="EC114" s="326"/>
      <c r="ED114" s="326"/>
      <c r="EE114" s="326"/>
      <c r="EF114" s="326"/>
      <c r="EG114" s="326"/>
      <c r="EH114" s="326"/>
      <c r="EI114" s="326"/>
      <c r="EJ114" s="326"/>
      <c r="EK114" s="326"/>
      <c r="EL114" s="326"/>
      <c r="EM114" s="326"/>
      <c r="EN114" s="326"/>
      <c r="EO114" s="326"/>
      <c r="EP114" s="326"/>
      <c r="EQ114" s="326"/>
      <c r="ER114" s="326"/>
      <c r="ES114" s="326"/>
      <c r="ET114" s="326"/>
      <c r="EU114" s="326"/>
      <c r="EV114" s="326"/>
      <c r="EW114" s="326"/>
    </row>
    <row r="115" spans="1:153" ht="45" customHeight="1">
      <c r="A115" s="694"/>
      <c r="B115" s="694"/>
      <c r="C115" s="694"/>
      <c r="D115" s="694"/>
      <c r="E115" s="694"/>
      <c r="F115" s="694"/>
      <c r="G115" s="694"/>
      <c r="H115" s="694"/>
      <c r="I115" s="347" t="s">
        <v>2890</v>
      </c>
      <c r="J115" s="348" t="s">
        <v>2891</v>
      </c>
      <c r="K115" s="349">
        <v>18</v>
      </c>
      <c r="L115" s="352">
        <v>8</v>
      </c>
      <c r="M115" s="348" t="s">
        <v>2892</v>
      </c>
      <c r="N115" s="341"/>
      <c r="O115" s="341"/>
      <c r="P115" s="348" t="s">
        <v>2893</v>
      </c>
      <c r="Q115" s="341"/>
      <c r="R115" s="341"/>
      <c r="S115" s="341"/>
      <c r="T115" s="341"/>
      <c r="U115" s="320"/>
      <c r="V115" s="320"/>
      <c r="W115" s="316"/>
      <c r="X115" s="316"/>
      <c r="Y115" s="316"/>
      <c r="Z115" s="316"/>
      <c r="AA115" s="334"/>
      <c r="AB115" s="334"/>
      <c r="AC115" s="334"/>
      <c r="AD115" s="334"/>
      <c r="AE115" s="334"/>
      <c r="AF115" s="331"/>
      <c r="AG115" s="331"/>
      <c r="AH115" s="331"/>
      <c r="AI115" s="331"/>
      <c r="AJ115" s="327"/>
      <c r="AK115" s="316"/>
      <c r="AL115" s="316"/>
      <c r="AM115" s="316"/>
      <c r="AN115" s="316"/>
      <c r="AO115" s="316"/>
      <c r="AP115" s="316"/>
      <c r="AQ115" s="317"/>
      <c r="AR115" s="323"/>
      <c r="AS115" s="334"/>
      <c r="AT115" s="319"/>
      <c r="AU115" s="319"/>
      <c r="AV115" s="319"/>
      <c r="AW115" s="328"/>
      <c r="AX115" s="329"/>
      <c r="AY115" s="330"/>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6"/>
      <c r="CP115" s="326"/>
      <c r="CQ115" s="326"/>
      <c r="CR115" s="326"/>
      <c r="CS115" s="326"/>
      <c r="CT115" s="326"/>
      <c r="CU115" s="326"/>
      <c r="CV115" s="326"/>
      <c r="CW115" s="326"/>
      <c r="CX115" s="326"/>
      <c r="CY115" s="326"/>
      <c r="CZ115" s="326"/>
      <c r="DA115" s="326"/>
      <c r="DB115" s="326"/>
      <c r="DC115" s="326"/>
      <c r="DD115" s="326"/>
      <c r="DE115" s="326"/>
      <c r="DF115" s="326"/>
      <c r="DG115" s="326"/>
      <c r="DH115" s="326"/>
      <c r="DI115" s="326"/>
      <c r="DJ115" s="326"/>
      <c r="DK115" s="326"/>
      <c r="DL115" s="326"/>
      <c r="DM115" s="326"/>
      <c r="DN115" s="326"/>
      <c r="DO115" s="326"/>
      <c r="DP115" s="326"/>
      <c r="DQ115" s="326"/>
      <c r="DR115" s="326"/>
      <c r="DS115" s="326"/>
      <c r="DT115" s="326"/>
      <c r="DU115" s="326"/>
      <c r="DV115" s="326"/>
      <c r="DW115" s="326"/>
      <c r="DX115" s="326"/>
      <c r="DY115" s="326"/>
      <c r="DZ115" s="326"/>
      <c r="EA115" s="326"/>
      <c r="EB115" s="326"/>
      <c r="EC115" s="326"/>
      <c r="ED115" s="326"/>
      <c r="EE115" s="326"/>
      <c r="EF115" s="326"/>
      <c r="EG115" s="326"/>
      <c r="EH115" s="326"/>
      <c r="EI115" s="326"/>
      <c r="EJ115" s="326"/>
      <c r="EK115" s="326"/>
      <c r="EL115" s="326"/>
      <c r="EM115" s="326"/>
      <c r="EN115" s="326"/>
      <c r="EO115" s="326"/>
      <c r="EP115" s="326"/>
      <c r="EQ115" s="326"/>
      <c r="ER115" s="326"/>
      <c r="ES115" s="326"/>
      <c r="ET115" s="326"/>
      <c r="EU115" s="326"/>
      <c r="EV115" s="326"/>
      <c r="EW115" s="326"/>
    </row>
    <row r="116" spans="1:153" ht="78.75" customHeight="1">
      <c r="A116" s="694"/>
      <c r="B116" s="694"/>
      <c r="C116" s="694"/>
      <c r="D116" s="694"/>
      <c r="E116" s="694"/>
      <c r="F116" s="694"/>
      <c r="G116" s="694"/>
      <c r="H116" s="694"/>
      <c r="I116" s="698" t="s">
        <v>2894</v>
      </c>
      <c r="J116" s="699" t="s">
        <v>2710</v>
      </c>
      <c r="K116" s="700">
        <v>1</v>
      </c>
      <c r="L116" s="696" t="s">
        <v>2665</v>
      </c>
      <c r="M116" s="348" t="s">
        <v>2895</v>
      </c>
      <c r="N116" s="341"/>
      <c r="O116" s="341"/>
      <c r="P116" s="733" t="s">
        <v>2667</v>
      </c>
      <c r="Q116" s="734"/>
      <c r="R116" s="734"/>
      <c r="S116" s="734"/>
      <c r="T116" s="734"/>
      <c r="U116" s="734"/>
      <c r="V116" s="734"/>
      <c r="W116" s="734"/>
      <c r="X116" s="734"/>
      <c r="Y116" s="734"/>
      <c r="Z116" s="734"/>
      <c r="AA116" s="734"/>
      <c r="AB116" s="734"/>
      <c r="AC116" s="734"/>
      <c r="AD116" s="734"/>
      <c r="AE116" s="734"/>
      <c r="AF116" s="734"/>
      <c r="AG116" s="734"/>
      <c r="AH116" s="734"/>
      <c r="AI116" s="734"/>
      <c r="AJ116" s="734"/>
      <c r="AK116" s="734"/>
      <c r="AL116" s="734"/>
      <c r="AM116" s="734"/>
      <c r="AN116" s="734"/>
      <c r="AO116" s="734"/>
      <c r="AP116" s="734"/>
      <c r="AQ116" s="734"/>
      <c r="AR116" s="734"/>
      <c r="AS116" s="734"/>
      <c r="AT116" s="734"/>
      <c r="AU116" s="734"/>
      <c r="AV116" s="734"/>
      <c r="AW116" s="734"/>
      <c r="AX116" s="734"/>
      <c r="AY116" s="735"/>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26"/>
      <c r="CQ116" s="326"/>
      <c r="CR116" s="326"/>
      <c r="CS116" s="326"/>
      <c r="CT116" s="326"/>
      <c r="CU116" s="326"/>
      <c r="CV116" s="326"/>
      <c r="CW116" s="326"/>
      <c r="CX116" s="326"/>
      <c r="CY116" s="326"/>
      <c r="CZ116" s="326"/>
      <c r="DA116" s="326"/>
      <c r="DB116" s="326"/>
      <c r="DC116" s="326"/>
      <c r="DD116" s="326"/>
      <c r="DE116" s="326"/>
      <c r="DF116" s="326"/>
      <c r="DG116" s="326"/>
      <c r="DH116" s="326"/>
      <c r="DI116" s="326"/>
      <c r="DJ116" s="326"/>
      <c r="DK116" s="326"/>
      <c r="DL116" s="326"/>
      <c r="DM116" s="326"/>
      <c r="DN116" s="326"/>
      <c r="DO116" s="326"/>
      <c r="DP116" s="326"/>
      <c r="DQ116" s="326"/>
      <c r="DR116" s="326"/>
      <c r="DS116" s="326"/>
      <c r="DT116" s="326"/>
      <c r="DU116" s="326"/>
      <c r="DV116" s="326"/>
      <c r="DW116" s="326"/>
      <c r="DX116" s="326"/>
      <c r="DY116" s="326"/>
      <c r="DZ116" s="326"/>
      <c r="EA116" s="326"/>
      <c r="EB116" s="326"/>
      <c r="EC116" s="326"/>
      <c r="ED116" s="326"/>
      <c r="EE116" s="326"/>
      <c r="EF116" s="326"/>
      <c r="EG116" s="326"/>
      <c r="EH116" s="326"/>
      <c r="EI116" s="326"/>
      <c r="EJ116" s="326"/>
      <c r="EK116" s="326"/>
      <c r="EL116" s="326"/>
      <c r="EM116" s="326"/>
      <c r="EN116" s="326"/>
      <c r="EO116" s="326"/>
      <c r="EP116" s="326"/>
      <c r="EQ116" s="326"/>
      <c r="ER116" s="326"/>
      <c r="ES116" s="326"/>
      <c r="ET116" s="326"/>
      <c r="EU116" s="326"/>
      <c r="EV116" s="326"/>
      <c r="EW116" s="326"/>
    </row>
    <row r="117" spans="1:153" ht="45.75" customHeight="1">
      <c r="A117" s="695"/>
      <c r="B117" s="695"/>
      <c r="C117" s="695"/>
      <c r="D117" s="695"/>
      <c r="E117" s="695"/>
      <c r="F117" s="695"/>
      <c r="G117" s="695"/>
      <c r="H117" s="695"/>
      <c r="I117" s="698"/>
      <c r="J117" s="699"/>
      <c r="K117" s="700"/>
      <c r="L117" s="697"/>
      <c r="M117" s="348" t="s">
        <v>2896</v>
      </c>
      <c r="N117" s="341"/>
      <c r="O117" s="341"/>
      <c r="P117" s="733" t="s">
        <v>2703</v>
      </c>
      <c r="Q117" s="734"/>
      <c r="R117" s="734"/>
      <c r="S117" s="734"/>
      <c r="T117" s="734"/>
      <c r="U117" s="734"/>
      <c r="V117" s="734"/>
      <c r="W117" s="734"/>
      <c r="X117" s="734"/>
      <c r="Y117" s="734"/>
      <c r="Z117" s="734"/>
      <c r="AA117" s="734"/>
      <c r="AB117" s="734"/>
      <c r="AC117" s="734"/>
      <c r="AD117" s="734"/>
      <c r="AE117" s="734"/>
      <c r="AF117" s="734"/>
      <c r="AG117" s="734"/>
      <c r="AH117" s="734"/>
      <c r="AI117" s="734"/>
      <c r="AJ117" s="734"/>
      <c r="AK117" s="734"/>
      <c r="AL117" s="734"/>
      <c r="AM117" s="734"/>
      <c r="AN117" s="734"/>
      <c r="AO117" s="734"/>
      <c r="AP117" s="734"/>
      <c r="AQ117" s="734"/>
      <c r="AR117" s="734"/>
      <c r="AS117" s="734"/>
      <c r="AT117" s="734"/>
      <c r="AU117" s="734"/>
      <c r="AV117" s="734"/>
      <c r="AW117" s="734"/>
      <c r="AX117" s="734"/>
      <c r="AY117" s="735"/>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6"/>
      <c r="CP117" s="326"/>
      <c r="CQ117" s="326"/>
      <c r="CR117" s="326"/>
      <c r="CS117" s="326"/>
      <c r="CT117" s="326"/>
      <c r="CU117" s="326"/>
      <c r="CV117" s="326"/>
      <c r="CW117" s="326"/>
      <c r="CX117" s="326"/>
      <c r="CY117" s="326"/>
      <c r="CZ117" s="326"/>
      <c r="DA117" s="326"/>
      <c r="DB117" s="326"/>
      <c r="DC117" s="326"/>
      <c r="DD117" s="326"/>
      <c r="DE117" s="326"/>
      <c r="DF117" s="326"/>
      <c r="DG117" s="326"/>
      <c r="DH117" s="326"/>
      <c r="DI117" s="326"/>
      <c r="DJ117" s="326"/>
      <c r="DK117" s="326"/>
      <c r="DL117" s="326"/>
      <c r="DM117" s="326"/>
      <c r="DN117" s="326"/>
      <c r="DO117" s="326"/>
      <c r="DP117" s="326"/>
      <c r="DQ117" s="326"/>
      <c r="DR117" s="326"/>
      <c r="DS117" s="326"/>
      <c r="DT117" s="326"/>
      <c r="DU117" s="326"/>
      <c r="DV117" s="326"/>
      <c r="DW117" s="326"/>
      <c r="DX117" s="326"/>
      <c r="DY117" s="326"/>
      <c r="DZ117" s="326"/>
      <c r="EA117" s="326"/>
      <c r="EB117" s="326"/>
      <c r="EC117" s="326"/>
      <c r="ED117" s="326"/>
      <c r="EE117" s="326"/>
      <c r="EF117" s="326"/>
      <c r="EG117" s="326"/>
      <c r="EH117" s="326"/>
      <c r="EI117" s="326"/>
      <c r="EJ117" s="326"/>
      <c r="EK117" s="326"/>
      <c r="EL117" s="326"/>
      <c r="EM117" s="326"/>
      <c r="EN117" s="326"/>
      <c r="EO117" s="326"/>
      <c r="EP117" s="326"/>
      <c r="EQ117" s="326"/>
      <c r="ER117" s="326"/>
      <c r="ES117" s="326"/>
      <c r="ET117" s="326"/>
      <c r="EU117" s="326"/>
      <c r="EV117" s="326"/>
      <c r="EW117" s="326"/>
    </row>
    <row r="118" spans="1:153" ht="41.25" customHeight="1">
      <c r="A118" s="693" t="s">
        <v>2897</v>
      </c>
      <c r="B118" s="693"/>
      <c r="C118" s="693" t="s">
        <v>2898</v>
      </c>
      <c r="D118" s="693"/>
      <c r="E118" s="693" t="s">
        <v>2899</v>
      </c>
      <c r="F118" s="693"/>
      <c r="G118" s="693"/>
      <c r="H118" s="693"/>
      <c r="I118" s="347" t="s">
        <v>2900</v>
      </c>
      <c r="J118" s="348" t="s">
        <v>2710</v>
      </c>
      <c r="K118" s="349">
        <v>1</v>
      </c>
      <c r="L118" s="352">
        <v>1</v>
      </c>
      <c r="M118" s="348" t="s">
        <v>2666</v>
      </c>
      <c r="N118" s="341"/>
      <c r="O118" s="341"/>
      <c r="P118" s="374"/>
      <c r="Q118" s="341"/>
      <c r="R118" s="341"/>
      <c r="S118" s="341"/>
      <c r="T118" s="341"/>
      <c r="U118" s="320"/>
      <c r="V118" s="320"/>
      <c r="W118" s="316"/>
      <c r="X118" s="316"/>
      <c r="Y118" s="316"/>
      <c r="Z118" s="316"/>
      <c r="AA118" s="334"/>
      <c r="AB118" s="334"/>
      <c r="AC118" s="334"/>
      <c r="AD118" s="334"/>
      <c r="AE118" s="334"/>
      <c r="AF118" s="331"/>
      <c r="AG118" s="331"/>
      <c r="AH118" s="331"/>
      <c r="AI118" s="331"/>
      <c r="AJ118" s="327"/>
      <c r="AK118" s="316"/>
      <c r="AL118" s="316"/>
      <c r="AM118" s="316"/>
      <c r="AN118" s="316"/>
      <c r="AO118" s="316"/>
      <c r="AP118" s="316"/>
      <c r="AQ118" s="317"/>
      <c r="AR118" s="323"/>
      <c r="AS118" s="334"/>
      <c r="AT118" s="319"/>
      <c r="AU118" s="319"/>
      <c r="AV118" s="319"/>
      <c r="AW118" s="328"/>
      <c r="AX118" s="329"/>
      <c r="AY118" s="330"/>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c r="CT118" s="326"/>
      <c r="CU118" s="326"/>
      <c r="CV118" s="326"/>
      <c r="CW118" s="326"/>
      <c r="CX118" s="326"/>
      <c r="CY118" s="326"/>
      <c r="CZ118" s="326"/>
      <c r="DA118" s="326"/>
      <c r="DB118" s="326"/>
      <c r="DC118" s="326"/>
      <c r="DD118" s="326"/>
      <c r="DE118" s="326"/>
      <c r="DF118" s="326"/>
      <c r="DG118" s="326"/>
      <c r="DH118" s="326"/>
      <c r="DI118" s="326"/>
      <c r="DJ118" s="326"/>
      <c r="DK118" s="326"/>
      <c r="DL118" s="326"/>
      <c r="DM118" s="326"/>
      <c r="DN118" s="326"/>
      <c r="DO118" s="326"/>
      <c r="DP118" s="326"/>
      <c r="DQ118" s="326"/>
      <c r="DR118" s="326"/>
      <c r="DS118" s="326"/>
      <c r="DT118" s="326"/>
      <c r="DU118" s="326"/>
      <c r="DV118" s="326"/>
      <c r="DW118" s="326"/>
      <c r="DX118" s="326"/>
      <c r="DY118" s="326"/>
      <c r="DZ118" s="326"/>
      <c r="EA118" s="326"/>
      <c r="EB118" s="326"/>
      <c r="EC118" s="326"/>
      <c r="ED118" s="326"/>
      <c r="EE118" s="326"/>
      <c r="EF118" s="326"/>
      <c r="EG118" s="326"/>
      <c r="EH118" s="326"/>
      <c r="EI118" s="326"/>
      <c r="EJ118" s="326"/>
      <c r="EK118" s="326"/>
      <c r="EL118" s="326"/>
      <c r="EM118" s="326"/>
      <c r="EN118" s="326"/>
      <c r="EO118" s="326"/>
      <c r="EP118" s="326"/>
      <c r="EQ118" s="326"/>
      <c r="ER118" s="326"/>
      <c r="ES118" s="326"/>
      <c r="ET118" s="326"/>
      <c r="EU118" s="326"/>
      <c r="EV118" s="326"/>
      <c r="EW118" s="326"/>
    </row>
    <row r="119" spans="1:153" ht="45" customHeight="1">
      <c r="A119" s="694"/>
      <c r="B119" s="694"/>
      <c r="C119" s="694"/>
      <c r="D119" s="694"/>
      <c r="E119" s="694"/>
      <c r="F119" s="694"/>
      <c r="G119" s="694"/>
      <c r="H119" s="694"/>
      <c r="I119" s="347" t="s">
        <v>2901</v>
      </c>
      <c r="J119" s="348" t="s">
        <v>2710</v>
      </c>
      <c r="K119" s="349">
        <v>1</v>
      </c>
      <c r="L119" s="351" t="s">
        <v>2665</v>
      </c>
      <c r="M119" s="348" t="s">
        <v>2666</v>
      </c>
      <c r="N119" s="341"/>
      <c r="O119" s="341"/>
      <c r="P119" s="733" t="s">
        <v>2667</v>
      </c>
      <c r="Q119" s="734"/>
      <c r="R119" s="734"/>
      <c r="S119" s="734"/>
      <c r="T119" s="734"/>
      <c r="U119" s="734"/>
      <c r="V119" s="734"/>
      <c r="W119" s="734"/>
      <c r="X119" s="734"/>
      <c r="Y119" s="734"/>
      <c r="Z119" s="734"/>
      <c r="AA119" s="734"/>
      <c r="AB119" s="734"/>
      <c r="AC119" s="734"/>
      <c r="AD119" s="734"/>
      <c r="AE119" s="734"/>
      <c r="AF119" s="734"/>
      <c r="AG119" s="734"/>
      <c r="AH119" s="734"/>
      <c r="AI119" s="734"/>
      <c r="AJ119" s="734"/>
      <c r="AK119" s="734"/>
      <c r="AL119" s="734"/>
      <c r="AM119" s="734"/>
      <c r="AN119" s="734"/>
      <c r="AO119" s="734"/>
      <c r="AP119" s="734"/>
      <c r="AQ119" s="734"/>
      <c r="AR119" s="734"/>
      <c r="AS119" s="734"/>
      <c r="AT119" s="734"/>
      <c r="AU119" s="734"/>
      <c r="AV119" s="734"/>
      <c r="AW119" s="734"/>
      <c r="AX119" s="734"/>
      <c r="AY119" s="735"/>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c r="CT119" s="326"/>
      <c r="CU119" s="326"/>
      <c r="CV119" s="326"/>
      <c r="CW119" s="326"/>
      <c r="CX119" s="326"/>
      <c r="CY119" s="326"/>
      <c r="CZ119" s="326"/>
      <c r="DA119" s="326"/>
      <c r="DB119" s="326"/>
      <c r="DC119" s="326"/>
      <c r="DD119" s="326"/>
      <c r="DE119" s="326"/>
      <c r="DF119" s="326"/>
      <c r="DG119" s="326"/>
      <c r="DH119" s="326"/>
      <c r="DI119" s="326"/>
      <c r="DJ119" s="326"/>
      <c r="DK119" s="326"/>
      <c r="DL119" s="326"/>
      <c r="DM119" s="326"/>
      <c r="DN119" s="326"/>
      <c r="DO119" s="326"/>
      <c r="DP119" s="326"/>
      <c r="DQ119" s="326"/>
      <c r="DR119" s="326"/>
      <c r="DS119" s="326"/>
      <c r="DT119" s="326"/>
      <c r="DU119" s="326"/>
      <c r="DV119" s="326"/>
      <c r="DW119" s="326"/>
      <c r="DX119" s="326"/>
      <c r="DY119" s="326"/>
      <c r="DZ119" s="326"/>
      <c r="EA119" s="326"/>
      <c r="EB119" s="326"/>
      <c r="EC119" s="326"/>
      <c r="ED119" s="326"/>
      <c r="EE119" s="326"/>
      <c r="EF119" s="326"/>
      <c r="EG119" s="326"/>
      <c r="EH119" s="326"/>
      <c r="EI119" s="326"/>
      <c r="EJ119" s="326"/>
      <c r="EK119" s="326"/>
      <c r="EL119" s="326"/>
      <c r="EM119" s="326"/>
      <c r="EN119" s="326"/>
      <c r="EO119" s="326"/>
      <c r="EP119" s="326"/>
      <c r="EQ119" s="326"/>
      <c r="ER119" s="326"/>
      <c r="ES119" s="326"/>
      <c r="ET119" s="326"/>
      <c r="EU119" s="326"/>
      <c r="EV119" s="326"/>
      <c r="EW119" s="326"/>
    </row>
    <row r="120" spans="1:153" ht="31.5">
      <c r="A120" s="694"/>
      <c r="B120" s="694"/>
      <c r="C120" s="694"/>
      <c r="D120" s="694"/>
      <c r="E120" s="694"/>
      <c r="F120" s="694"/>
      <c r="G120" s="694"/>
      <c r="H120" s="694"/>
      <c r="I120" s="347" t="s">
        <v>2902</v>
      </c>
      <c r="J120" s="348" t="s">
        <v>2710</v>
      </c>
      <c r="K120" s="349">
        <v>1</v>
      </c>
      <c r="L120" s="351" t="s">
        <v>2665</v>
      </c>
      <c r="M120" s="348" t="s">
        <v>2783</v>
      </c>
      <c r="N120" s="341"/>
      <c r="O120" s="341"/>
      <c r="P120" s="733" t="s">
        <v>2667</v>
      </c>
      <c r="Q120" s="734"/>
      <c r="R120" s="734"/>
      <c r="S120" s="734"/>
      <c r="T120" s="734"/>
      <c r="U120" s="734"/>
      <c r="V120" s="734"/>
      <c r="W120" s="734"/>
      <c r="X120" s="734"/>
      <c r="Y120" s="734"/>
      <c r="Z120" s="734"/>
      <c r="AA120" s="734"/>
      <c r="AB120" s="734"/>
      <c r="AC120" s="734"/>
      <c r="AD120" s="734"/>
      <c r="AE120" s="734"/>
      <c r="AF120" s="734"/>
      <c r="AG120" s="734"/>
      <c r="AH120" s="734"/>
      <c r="AI120" s="734"/>
      <c r="AJ120" s="734"/>
      <c r="AK120" s="734"/>
      <c r="AL120" s="734"/>
      <c r="AM120" s="734"/>
      <c r="AN120" s="734"/>
      <c r="AO120" s="734"/>
      <c r="AP120" s="734"/>
      <c r="AQ120" s="734"/>
      <c r="AR120" s="734"/>
      <c r="AS120" s="734"/>
      <c r="AT120" s="734"/>
      <c r="AU120" s="734"/>
      <c r="AV120" s="734"/>
      <c r="AW120" s="734"/>
      <c r="AX120" s="734"/>
      <c r="AY120" s="735"/>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c r="CR120" s="326"/>
      <c r="CS120" s="326"/>
      <c r="CT120" s="326"/>
      <c r="CU120" s="326"/>
      <c r="CV120" s="326"/>
      <c r="CW120" s="326"/>
      <c r="CX120" s="326"/>
      <c r="CY120" s="326"/>
      <c r="CZ120" s="326"/>
      <c r="DA120" s="326"/>
      <c r="DB120" s="326"/>
      <c r="DC120" s="326"/>
      <c r="DD120" s="326"/>
      <c r="DE120" s="326"/>
      <c r="DF120" s="326"/>
      <c r="DG120" s="326"/>
      <c r="DH120" s="326"/>
      <c r="DI120" s="326"/>
      <c r="DJ120" s="326"/>
      <c r="DK120" s="326"/>
      <c r="DL120" s="326"/>
      <c r="DM120" s="326"/>
      <c r="DN120" s="326"/>
      <c r="DO120" s="326"/>
      <c r="DP120" s="326"/>
      <c r="DQ120" s="326"/>
      <c r="DR120" s="326"/>
      <c r="DS120" s="326"/>
      <c r="DT120" s="326"/>
      <c r="DU120" s="326"/>
      <c r="DV120" s="326"/>
      <c r="DW120" s="326"/>
      <c r="DX120" s="326"/>
      <c r="DY120" s="326"/>
      <c r="DZ120" s="326"/>
      <c r="EA120" s="326"/>
      <c r="EB120" s="326"/>
      <c r="EC120" s="326"/>
      <c r="ED120" s="326"/>
      <c r="EE120" s="326"/>
      <c r="EF120" s="326"/>
      <c r="EG120" s="326"/>
      <c r="EH120" s="326"/>
      <c r="EI120" s="326"/>
      <c r="EJ120" s="326"/>
      <c r="EK120" s="326"/>
      <c r="EL120" s="326"/>
      <c r="EM120" s="326"/>
      <c r="EN120" s="326"/>
      <c r="EO120" s="326"/>
      <c r="EP120" s="326"/>
      <c r="EQ120" s="326"/>
      <c r="ER120" s="326"/>
      <c r="ES120" s="326"/>
      <c r="ET120" s="326"/>
      <c r="EU120" s="326"/>
      <c r="EV120" s="326"/>
      <c r="EW120" s="326"/>
    </row>
    <row r="121" spans="1:153" ht="48.75" customHeight="1">
      <c r="A121" s="694"/>
      <c r="B121" s="694"/>
      <c r="C121" s="694"/>
      <c r="D121" s="694"/>
      <c r="E121" s="694"/>
      <c r="F121" s="694"/>
      <c r="G121" s="694"/>
      <c r="H121" s="694"/>
      <c r="I121" s="347" t="s">
        <v>2903</v>
      </c>
      <c r="J121" s="348" t="s">
        <v>2710</v>
      </c>
      <c r="K121" s="349">
        <v>12</v>
      </c>
      <c r="L121" s="351" t="s">
        <v>2665</v>
      </c>
      <c r="M121" s="348" t="s">
        <v>2752</v>
      </c>
      <c r="N121" s="341"/>
      <c r="O121" s="341"/>
      <c r="P121" s="733" t="s">
        <v>2703</v>
      </c>
      <c r="Q121" s="734"/>
      <c r="R121" s="734"/>
      <c r="S121" s="734"/>
      <c r="T121" s="734"/>
      <c r="U121" s="734"/>
      <c r="V121" s="734"/>
      <c r="W121" s="734"/>
      <c r="X121" s="734"/>
      <c r="Y121" s="734"/>
      <c r="Z121" s="734"/>
      <c r="AA121" s="734"/>
      <c r="AB121" s="734"/>
      <c r="AC121" s="734"/>
      <c r="AD121" s="734"/>
      <c r="AE121" s="734"/>
      <c r="AF121" s="734"/>
      <c r="AG121" s="734"/>
      <c r="AH121" s="734"/>
      <c r="AI121" s="734"/>
      <c r="AJ121" s="734"/>
      <c r="AK121" s="734"/>
      <c r="AL121" s="734"/>
      <c r="AM121" s="734"/>
      <c r="AN121" s="734"/>
      <c r="AO121" s="734"/>
      <c r="AP121" s="734"/>
      <c r="AQ121" s="734"/>
      <c r="AR121" s="734"/>
      <c r="AS121" s="734"/>
      <c r="AT121" s="734"/>
      <c r="AU121" s="734"/>
      <c r="AV121" s="734"/>
      <c r="AW121" s="734"/>
      <c r="AX121" s="734"/>
      <c r="AY121" s="735"/>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26"/>
      <c r="CR121" s="326"/>
      <c r="CS121" s="326"/>
      <c r="CT121" s="326"/>
      <c r="CU121" s="326"/>
      <c r="CV121" s="326"/>
      <c r="CW121" s="326"/>
      <c r="CX121" s="326"/>
      <c r="CY121" s="326"/>
      <c r="CZ121" s="326"/>
      <c r="DA121" s="326"/>
      <c r="DB121" s="326"/>
      <c r="DC121" s="326"/>
      <c r="DD121" s="326"/>
      <c r="DE121" s="326"/>
      <c r="DF121" s="326"/>
      <c r="DG121" s="326"/>
      <c r="DH121" s="326"/>
      <c r="DI121" s="326"/>
      <c r="DJ121" s="326"/>
      <c r="DK121" s="326"/>
      <c r="DL121" s="326"/>
      <c r="DM121" s="326"/>
      <c r="DN121" s="326"/>
      <c r="DO121" s="326"/>
      <c r="DP121" s="326"/>
      <c r="DQ121" s="326"/>
      <c r="DR121" s="326"/>
      <c r="DS121" s="326"/>
      <c r="DT121" s="326"/>
      <c r="DU121" s="326"/>
      <c r="DV121" s="326"/>
      <c r="DW121" s="326"/>
      <c r="DX121" s="326"/>
      <c r="DY121" s="326"/>
      <c r="DZ121" s="326"/>
      <c r="EA121" s="326"/>
      <c r="EB121" s="326"/>
      <c r="EC121" s="326"/>
      <c r="ED121" s="326"/>
      <c r="EE121" s="326"/>
      <c r="EF121" s="326"/>
      <c r="EG121" s="326"/>
      <c r="EH121" s="326"/>
      <c r="EI121" s="326"/>
      <c r="EJ121" s="326"/>
      <c r="EK121" s="326"/>
      <c r="EL121" s="326"/>
      <c r="EM121" s="326"/>
      <c r="EN121" s="326"/>
      <c r="EO121" s="326"/>
      <c r="EP121" s="326"/>
      <c r="EQ121" s="326"/>
      <c r="ER121" s="326"/>
      <c r="ES121" s="326"/>
      <c r="ET121" s="326"/>
      <c r="EU121" s="326"/>
      <c r="EV121" s="326"/>
      <c r="EW121" s="326"/>
    </row>
    <row r="122" spans="1:153" ht="48.75" customHeight="1">
      <c r="A122" s="694"/>
      <c r="B122" s="694"/>
      <c r="C122" s="694"/>
      <c r="D122" s="694"/>
      <c r="E122" s="694"/>
      <c r="F122" s="694"/>
      <c r="G122" s="694"/>
      <c r="H122" s="694"/>
      <c r="I122" s="347" t="s">
        <v>2904</v>
      </c>
      <c r="J122" s="348" t="s">
        <v>2710</v>
      </c>
      <c r="K122" s="349">
        <v>11</v>
      </c>
      <c r="L122" s="351" t="s">
        <v>2665</v>
      </c>
      <c r="M122" s="348" t="s">
        <v>2752</v>
      </c>
      <c r="N122" s="341"/>
      <c r="O122" s="341"/>
      <c r="P122" s="733" t="s">
        <v>2703</v>
      </c>
      <c r="Q122" s="734"/>
      <c r="R122" s="734"/>
      <c r="S122" s="734"/>
      <c r="T122" s="734"/>
      <c r="U122" s="734"/>
      <c r="V122" s="734"/>
      <c r="W122" s="734"/>
      <c r="X122" s="734"/>
      <c r="Y122" s="734"/>
      <c r="Z122" s="734"/>
      <c r="AA122" s="734"/>
      <c r="AB122" s="734"/>
      <c r="AC122" s="734"/>
      <c r="AD122" s="734"/>
      <c r="AE122" s="734"/>
      <c r="AF122" s="734"/>
      <c r="AG122" s="734"/>
      <c r="AH122" s="734"/>
      <c r="AI122" s="734"/>
      <c r="AJ122" s="734"/>
      <c r="AK122" s="734"/>
      <c r="AL122" s="734"/>
      <c r="AM122" s="734"/>
      <c r="AN122" s="734"/>
      <c r="AO122" s="734"/>
      <c r="AP122" s="734"/>
      <c r="AQ122" s="734"/>
      <c r="AR122" s="734"/>
      <c r="AS122" s="734"/>
      <c r="AT122" s="734"/>
      <c r="AU122" s="734"/>
      <c r="AV122" s="734"/>
      <c r="AW122" s="734"/>
      <c r="AX122" s="734"/>
      <c r="AY122" s="735"/>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26"/>
      <c r="CR122" s="326"/>
      <c r="CS122" s="326"/>
      <c r="CT122" s="326"/>
      <c r="CU122" s="326"/>
      <c r="CV122" s="326"/>
      <c r="CW122" s="326"/>
      <c r="CX122" s="326"/>
      <c r="CY122" s="326"/>
      <c r="CZ122" s="326"/>
      <c r="DA122" s="326"/>
      <c r="DB122" s="326"/>
      <c r="DC122" s="326"/>
      <c r="DD122" s="326"/>
      <c r="DE122" s="326"/>
      <c r="DF122" s="326"/>
      <c r="DG122" s="326"/>
      <c r="DH122" s="326"/>
      <c r="DI122" s="326"/>
      <c r="DJ122" s="326"/>
      <c r="DK122" s="326"/>
      <c r="DL122" s="326"/>
      <c r="DM122" s="326"/>
      <c r="DN122" s="326"/>
      <c r="DO122" s="326"/>
      <c r="DP122" s="326"/>
      <c r="DQ122" s="326"/>
      <c r="DR122" s="326"/>
      <c r="DS122" s="326"/>
      <c r="DT122" s="326"/>
      <c r="DU122" s="326"/>
      <c r="DV122" s="326"/>
      <c r="DW122" s="326"/>
      <c r="DX122" s="326"/>
      <c r="DY122" s="326"/>
      <c r="DZ122" s="326"/>
      <c r="EA122" s="326"/>
      <c r="EB122" s="326"/>
      <c r="EC122" s="326"/>
      <c r="ED122" s="326"/>
      <c r="EE122" s="326"/>
      <c r="EF122" s="326"/>
      <c r="EG122" s="326"/>
      <c r="EH122" s="326"/>
      <c r="EI122" s="326"/>
      <c r="EJ122" s="326"/>
      <c r="EK122" s="326"/>
      <c r="EL122" s="326"/>
      <c r="EM122" s="326"/>
      <c r="EN122" s="326"/>
      <c r="EO122" s="326"/>
      <c r="EP122" s="326"/>
      <c r="EQ122" s="326"/>
      <c r="ER122" s="326"/>
      <c r="ES122" s="326"/>
      <c r="ET122" s="326"/>
      <c r="EU122" s="326"/>
      <c r="EV122" s="326"/>
      <c r="EW122" s="326"/>
    </row>
    <row r="123" spans="1:153" ht="44.25" customHeight="1">
      <c r="A123" s="694"/>
      <c r="B123" s="694"/>
      <c r="C123" s="694"/>
      <c r="D123" s="694"/>
      <c r="E123" s="694"/>
      <c r="F123" s="694"/>
      <c r="G123" s="694"/>
      <c r="H123" s="694"/>
      <c r="I123" s="347" t="s">
        <v>2905</v>
      </c>
      <c r="J123" s="348" t="s">
        <v>2710</v>
      </c>
      <c r="K123" s="349">
        <v>1</v>
      </c>
      <c r="L123" s="351" t="s">
        <v>2665</v>
      </c>
      <c r="M123" s="348" t="s">
        <v>2906</v>
      </c>
      <c r="N123" s="341"/>
      <c r="O123" s="341"/>
      <c r="P123" s="733" t="s">
        <v>2667</v>
      </c>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5"/>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26"/>
      <c r="CR123" s="326"/>
      <c r="CS123" s="326"/>
      <c r="CT123" s="326"/>
      <c r="CU123" s="326"/>
      <c r="CV123" s="326"/>
      <c r="CW123" s="326"/>
      <c r="CX123" s="326"/>
      <c r="CY123" s="326"/>
      <c r="CZ123" s="326"/>
      <c r="DA123" s="326"/>
      <c r="DB123" s="326"/>
      <c r="DC123" s="326"/>
      <c r="DD123" s="326"/>
      <c r="DE123" s="326"/>
      <c r="DF123" s="326"/>
      <c r="DG123" s="326"/>
      <c r="DH123" s="326"/>
      <c r="DI123" s="326"/>
      <c r="DJ123" s="326"/>
      <c r="DK123" s="326"/>
      <c r="DL123" s="326"/>
      <c r="DM123" s="326"/>
      <c r="DN123" s="326"/>
      <c r="DO123" s="326"/>
      <c r="DP123" s="326"/>
      <c r="DQ123" s="326"/>
      <c r="DR123" s="326"/>
      <c r="DS123" s="326"/>
      <c r="DT123" s="326"/>
      <c r="DU123" s="326"/>
      <c r="DV123" s="326"/>
      <c r="DW123" s="326"/>
      <c r="DX123" s="326"/>
      <c r="DY123" s="326"/>
      <c r="DZ123" s="326"/>
      <c r="EA123" s="326"/>
      <c r="EB123" s="326"/>
      <c r="EC123" s="326"/>
      <c r="ED123" s="326"/>
      <c r="EE123" s="326"/>
      <c r="EF123" s="326"/>
      <c r="EG123" s="326"/>
      <c r="EH123" s="326"/>
      <c r="EI123" s="326"/>
      <c r="EJ123" s="326"/>
      <c r="EK123" s="326"/>
      <c r="EL123" s="326"/>
      <c r="EM123" s="326"/>
      <c r="EN123" s="326"/>
      <c r="EO123" s="326"/>
      <c r="EP123" s="326"/>
      <c r="EQ123" s="326"/>
      <c r="ER123" s="326"/>
      <c r="ES123" s="326"/>
      <c r="ET123" s="326"/>
      <c r="EU123" s="326"/>
      <c r="EV123" s="326"/>
      <c r="EW123" s="326"/>
    </row>
    <row r="124" spans="1:153" ht="57" customHeight="1">
      <c r="A124" s="694"/>
      <c r="B124" s="694"/>
      <c r="C124" s="694"/>
      <c r="D124" s="694"/>
      <c r="E124" s="695"/>
      <c r="F124" s="695"/>
      <c r="G124" s="695"/>
      <c r="H124" s="695"/>
      <c r="I124" s="347" t="s">
        <v>2907</v>
      </c>
      <c r="J124" s="348" t="s">
        <v>89</v>
      </c>
      <c r="K124" s="349">
        <v>1</v>
      </c>
      <c r="L124" s="351" t="s">
        <v>2665</v>
      </c>
      <c r="M124" s="348" t="s">
        <v>2906</v>
      </c>
      <c r="N124" s="332"/>
      <c r="O124" s="332"/>
      <c r="P124" s="733" t="s">
        <v>2667</v>
      </c>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c r="AT124" s="734"/>
      <c r="AU124" s="734"/>
      <c r="AV124" s="734"/>
      <c r="AW124" s="734"/>
      <c r="AX124" s="734"/>
      <c r="AY124" s="735"/>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26"/>
      <c r="CR124" s="326"/>
      <c r="CS124" s="326"/>
      <c r="CT124" s="326"/>
      <c r="CU124" s="326"/>
      <c r="CV124" s="326"/>
      <c r="CW124" s="326"/>
      <c r="CX124" s="326"/>
      <c r="CY124" s="326"/>
      <c r="CZ124" s="326"/>
      <c r="DA124" s="326"/>
      <c r="DB124" s="326"/>
      <c r="DC124" s="326"/>
      <c r="DD124" s="326"/>
      <c r="DE124" s="326"/>
      <c r="DF124" s="326"/>
      <c r="DG124" s="326"/>
      <c r="DH124" s="326"/>
      <c r="DI124" s="326"/>
      <c r="DJ124" s="326"/>
      <c r="DK124" s="326"/>
      <c r="DL124" s="326"/>
      <c r="DM124" s="326"/>
      <c r="DN124" s="326"/>
      <c r="DO124" s="326"/>
      <c r="DP124" s="326"/>
      <c r="DQ124" s="326"/>
      <c r="DR124" s="326"/>
      <c r="DS124" s="326"/>
      <c r="DT124" s="326"/>
      <c r="DU124" s="326"/>
      <c r="DV124" s="326"/>
      <c r="DW124" s="326"/>
      <c r="DX124" s="326"/>
      <c r="DY124" s="326"/>
      <c r="DZ124" s="326"/>
      <c r="EA124" s="326"/>
      <c r="EB124" s="326"/>
      <c r="EC124" s="326"/>
      <c r="ED124" s="326"/>
      <c r="EE124" s="326"/>
      <c r="EF124" s="326"/>
      <c r="EG124" s="326"/>
      <c r="EH124" s="326"/>
      <c r="EI124" s="326"/>
      <c r="EJ124" s="326"/>
      <c r="EK124" s="326"/>
      <c r="EL124" s="326"/>
      <c r="EM124" s="326"/>
      <c r="EN124" s="326"/>
      <c r="EO124" s="326"/>
      <c r="EP124" s="326"/>
      <c r="EQ124" s="326"/>
      <c r="ER124" s="326"/>
      <c r="ES124" s="326"/>
      <c r="ET124" s="326"/>
      <c r="EU124" s="326"/>
      <c r="EV124" s="326"/>
      <c r="EW124" s="326"/>
    </row>
    <row r="125" spans="1:153" ht="51" customHeight="1">
      <c r="A125" s="694"/>
      <c r="B125" s="694"/>
      <c r="C125" s="694"/>
      <c r="D125" s="694"/>
      <c r="E125" s="693" t="s">
        <v>2908</v>
      </c>
      <c r="F125" s="693"/>
      <c r="G125" s="693"/>
      <c r="H125" s="693"/>
      <c r="I125" s="347" t="s">
        <v>2909</v>
      </c>
      <c r="J125" s="348" t="s">
        <v>2710</v>
      </c>
      <c r="K125" s="349">
        <v>4</v>
      </c>
      <c r="L125" s="352">
        <v>2</v>
      </c>
      <c r="M125" s="348" t="s">
        <v>2783</v>
      </c>
      <c r="N125" s="341"/>
      <c r="O125" s="341"/>
      <c r="P125" s="354" t="s">
        <v>2910</v>
      </c>
      <c r="Q125" s="341"/>
      <c r="R125" s="341"/>
      <c r="S125" s="341"/>
      <c r="T125" s="341"/>
      <c r="U125" s="320"/>
      <c r="V125" s="320"/>
      <c r="W125" s="316"/>
      <c r="X125" s="316"/>
      <c r="Y125" s="316"/>
      <c r="Z125" s="316"/>
      <c r="AA125" s="316"/>
      <c r="AB125" s="316"/>
      <c r="AC125" s="316"/>
      <c r="AD125" s="316"/>
      <c r="AE125" s="316"/>
      <c r="AF125" s="331"/>
      <c r="AG125" s="331"/>
      <c r="AH125" s="331"/>
      <c r="AI125" s="331"/>
      <c r="AJ125" s="327"/>
      <c r="AK125" s="316"/>
      <c r="AL125" s="316"/>
      <c r="AM125" s="316"/>
      <c r="AN125" s="316"/>
      <c r="AO125" s="316"/>
      <c r="AP125" s="316"/>
      <c r="AQ125" s="317"/>
      <c r="AR125" s="323"/>
      <c r="AS125" s="334"/>
      <c r="AT125" s="319"/>
      <c r="AU125" s="319"/>
      <c r="AV125" s="319"/>
      <c r="AW125" s="328"/>
      <c r="AX125" s="329"/>
      <c r="AY125" s="330"/>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326"/>
      <c r="CR125" s="326"/>
      <c r="CS125" s="326"/>
      <c r="CT125" s="326"/>
      <c r="CU125" s="326"/>
      <c r="CV125" s="326"/>
      <c r="CW125" s="326"/>
      <c r="CX125" s="326"/>
      <c r="CY125" s="326"/>
      <c r="CZ125" s="326"/>
      <c r="DA125" s="326"/>
      <c r="DB125" s="326"/>
      <c r="DC125" s="326"/>
      <c r="DD125" s="326"/>
      <c r="DE125" s="326"/>
      <c r="DF125" s="326"/>
      <c r="DG125" s="326"/>
      <c r="DH125" s="326"/>
      <c r="DI125" s="326"/>
      <c r="DJ125" s="326"/>
      <c r="DK125" s="326"/>
      <c r="DL125" s="326"/>
      <c r="DM125" s="326"/>
      <c r="DN125" s="326"/>
      <c r="DO125" s="326"/>
      <c r="DP125" s="326"/>
      <c r="DQ125" s="326"/>
      <c r="DR125" s="326"/>
      <c r="DS125" s="326"/>
      <c r="DT125" s="326"/>
      <c r="DU125" s="326"/>
      <c r="DV125" s="326"/>
      <c r="DW125" s="326"/>
      <c r="DX125" s="326"/>
      <c r="DY125" s="326"/>
      <c r="DZ125" s="326"/>
      <c r="EA125" s="326"/>
      <c r="EB125" s="326"/>
      <c r="EC125" s="326"/>
      <c r="ED125" s="326"/>
      <c r="EE125" s="326"/>
      <c r="EF125" s="326"/>
      <c r="EG125" s="326"/>
      <c r="EH125" s="326"/>
      <c r="EI125" s="326"/>
      <c r="EJ125" s="326"/>
      <c r="EK125" s="326"/>
      <c r="EL125" s="326"/>
      <c r="EM125" s="326"/>
      <c r="EN125" s="326"/>
      <c r="EO125" s="326"/>
      <c r="EP125" s="326"/>
      <c r="EQ125" s="326"/>
      <c r="ER125" s="326"/>
      <c r="ES125" s="326"/>
      <c r="ET125" s="326"/>
      <c r="EU125" s="326"/>
      <c r="EV125" s="326"/>
      <c r="EW125" s="326"/>
    </row>
    <row r="126" spans="1:153" ht="34.5" customHeight="1">
      <c r="A126" s="694"/>
      <c r="B126" s="694"/>
      <c r="C126" s="694"/>
      <c r="D126" s="694"/>
      <c r="E126" s="694"/>
      <c r="F126" s="694"/>
      <c r="G126" s="694"/>
      <c r="H126" s="694"/>
      <c r="I126" s="347" t="s">
        <v>2911</v>
      </c>
      <c r="J126" s="348" t="s">
        <v>2710</v>
      </c>
      <c r="K126" s="349">
        <v>1</v>
      </c>
      <c r="L126" s="352">
        <v>1</v>
      </c>
      <c r="M126" s="348" t="s">
        <v>2783</v>
      </c>
      <c r="N126" s="341"/>
      <c r="O126" s="341"/>
      <c r="P126" s="354" t="s">
        <v>2910</v>
      </c>
      <c r="Q126" s="341"/>
      <c r="R126" s="341"/>
      <c r="S126" s="341"/>
      <c r="T126" s="341"/>
      <c r="U126" s="320"/>
      <c r="V126" s="320"/>
      <c r="W126" s="316"/>
      <c r="X126" s="316"/>
      <c r="Y126" s="316"/>
      <c r="Z126" s="316"/>
      <c r="AA126" s="334"/>
      <c r="AB126" s="334"/>
      <c r="AC126" s="334"/>
      <c r="AD126" s="334"/>
      <c r="AE126" s="334"/>
      <c r="AF126" s="331"/>
      <c r="AG126" s="331"/>
      <c r="AH126" s="331"/>
      <c r="AI126" s="331"/>
      <c r="AJ126" s="327"/>
      <c r="AK126" s="316"/>
      <c r="AL126" s="316"/>
      <c r="AM126" s="316"/>
      <c r="AN126" s="316"/>
      <c r="AO126" s="316"/>
      <c r="AP126" s="316"/>
      <c r="AQ126" s="317"/>
      <c r="AR126" s="323"/>
      <c r="AS126" s="334"/>
      <c r="AT126" s="319"/>
      <c r="AU126" s="319"/>
      <c r="AV126" s="319"/>
      <c r="AW126" s="328"/>
      <c r="AX126" s="329"/>
      <c r="AY126" s="330"/>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26"/>
      <c r="CR126" s="326"/>
      <c r="CS126" s="326"/>
      <c r="CT126" s="326"/>
      <c r="CU126" s="326"/>
      <c r="CV126" s="326"/>
      <c r="CW126" s="326"/>
      <c r="CX126" s="326"/>
      <c r="CY126" s="326"/>
      <c r="CZ126" s="326"/>
      <c r="DA126" s="326"/>
      <c r="DB126" s="326"/>
      <c r="DC126" s="326"/>
      <c r="DD126" s="326"/>
      <c r="DE126" s="326"/>
      <c r="DF126" s="326"/>
      <c r="DG126" s="326"/>
      <c r="DH126" s="326"/>
      <c r="DI126" s="326"/>
      <c r="DJ126" s="326"/>
      <c r="DK126" s="326"/>
      <c r="DL126" s="326"/>
      <c r="DM126" s="326"/>
      <c r="DN126" s="326"/>
      <c r="DO126" s="326"/>
      <c r="DP126" s="326"/>
      <c r="DQ126" s="326"/>
      <c r="DR126" s="326"/>
      <c r="DS126" s="326"/>
      <c r="DT126" s="326"/>
      <c r="DU126" s="326"/>
      <c r="DV126" s="326"/>
      <c r="DW126" s="326"/>
      <c r="DX126" s="326"/>
      <c r="DY126" s="326"/>
      <c r="DZ126" s="326"/>
      <c r="EA126" s="326"/>
      <c r="EB126" s="326"/>
      <c r="EC126" s="326"/>
      <c r="ED126" s="326"/>
      <c r="EE126" s="326"/>
      <c r="EF126" s="326"/>
      <c r="EG126" s="326"/>
      <c r="EH126" s="326"/>
      <c r="EI126" s="326"/>
      <c r="EJ126" s="326"/>
      <c r="EK126" s="326"/>
      <c r="EL126" s="326"/>
      <c r="EM126" s="326"/>
      <c r="EN126" s="326"/>
      <c r="EO126" s="326"/>
      <c r="EP126" s="326"/>
      <c r="EQ126" s="326"/>
      <c r="ER126" s="326"/>
      <c r="ES126" s="326"/>
      <c r="ET126" s="326"/>
      <c r="EU126" s="326"/>
      <c r="EV126" s="326"/>
      <c r="EW126" s="326"/>
    </row>
    <row r="127" spans="1:153" ht="36.75" customHeight="1">
      <c r="A127" s="694"/>
      <c r="B127" s="694"/>
      <c r="C127" s="694"/>
      <c r="D127" s="694"/>
      <c r="E127" s="694"/>
      <c r="F127" s="694"/>
      <c r="G127" s="694"/>
      <c r="H127" s="694"/>
      <c r="I127" s="347" t="s">
        <v>2912</v>
      </c>
      <c r="J127" s="348" t="s">
        <v>2710</v>
      </c>
      <c r="K127" s="349">
        <v>2</v>
      </c>
      <c r="L127" s="352">
        <v>1</v>
      </c>
      <c r="M127" s="348" t="s">
        <v>2783</v>
      </c>
      <c r="N127" s="341"/>
      <c r="O127" s="341"/>
      <c r="P127" s="354" t="s">
        <v>2913</v>
      </c>
      <c r="Q127" s="341"/>
      <c r="R127" s="341"/>
      <c r="S127" s="341"/>
      <c r="T127" s="341"/>
      <c r="U127" s="320"/>
      <c r="V127" s="320"/>
      <c r="W127" s="316"/>
      <c r="X127" s="316"/>
      <c r="Y127" s="316"/>
      <c r="Z127" s="316"/>
      <c r="AA127" s="316"/>
      <c r="AB127" s="316"/>
      <c r="AC127" s="316"/>
      <c r="AD127" s="316"/>
      <c r="AE127" s="316"/>
      <c r="AF127" s="331"/>
      <c r="AG127" s="331"/>
      <c r="AH127" s="331"/>
      <c r="AI127" s="331"/>
      <c r="AJ127" s="327"/>
      <c r="AK127" s="316"/>
      <c r="AL127" s="316"/>
      <c r="AM127" s="316"/>
      <c r="AN127" s="316"/>
      <c r="AO127" s="316"/>
      <c r="AP127" s="316"/>
      <c r="AQ127" s="317"/>
      <c r="AR127" s="323"/>
      <c r="AS127" s="334"/>
      <c r="AT127" s="319"/>
      <c r="AU127" s="319"/>
      <c r="AV127" s="319"/>
      <c r="AW127" s="328"/>
      <c r="AX127" s="329"/>
      <c r="AY127" s="330"/>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326"/>
      <c r="CR127" s="326"/>
      <c r="CS127" s="326"/>
      <c r="CT127" s="326"/>
      <c r="CU127" s="326"/>
      <c r="CV127" s="326"/>
      <c r="CW127" s="326"/>
      <c r="CX127" s="326"/>
      <c r="CY127" s="326"/>
      <c r="CZ127" s="326"/>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c r="DV127" s="326"/>
      <c r="DW127" s="326"/>
      <c r="DX127" s="326"/>
      <c r="DY127" s="326"/>
      <c r="DZ127" s="326"/>
      <c r="EA127" s="326"/>
      <c r="EB127" s="326"/>
      <c r="EC127" s="326"/>
      <c r="ED127" s="326"/>
      <c r="EE127" s="326"/>
      <c r="EF127" s="326"/>
      <c r="EG127" s="326"/>
      <c r="EH127" s="326"/>
      <c r="EI127" s="326"/>
      <c r="EJ127" s="326"/>
      <c r="EK127" s="326"/>
      <c r="EL127" s="326"/>
      <c r="EM127" s="326"/>
      <c r="EN127" s="326"/>
      <c r="EO127" s="326"/>
      <c r="EP127" s="326"/>
      <c r="EQ127" s="326"/>
      <c r="ER127" s="326"/>
      <c r="ES127" s="326"/>
      <c r="ET127" s="326"/>
      <c r="EU127" s="326"/>
      <c r="EV127" s="326"/>
      <c r="EW127" s="326"/>
    </row>
    <row r="128" spans="1:153" ht="33.75" customHeight="1">
      <c r="A128" s="695"/>
      <c r="B128" s="695"/>
      <c r="C128" s="695"/>
      <c r="D128" s="695"/>
      <c r="E128" s="695"/>
      <c r="F128" s="695"/>
      <c r="G128" s="695"/>
      <c r="H128" s="695"/>
      <c r="I128" s="347" t="s">
        <v>2914</v>
      </c>
      <c r="J128" s="348" t="s">
        <v>92</v>
      </c>
      <c r="K128" s="349">
        <v>2</v>
      </c>
      <c r="L128" s="352">
        <v>1</v>
      </c>
      <c r="M128" s="348" t="s">
        <v>2783</v>
      </c>
      <c r="N128" s="341"/>
      <c r="O128" s="341"/>
      <c r="P128" s="375" t="s">
        <v>2915</v>
      </c>
      <c r="Q128" s="341"/>
      <c r="R128" s="341"/>
      <c r="S128" s="341"/>
      <c r="T128" s="341"/>
      <c r="U128" s="320"/>
      <c r="V128" s="320"/>
      <c r="W128" s="316"/>
      <c r="X128" s="316"/>
      <c r="Y128" s="316"/>
      <c r="Z128" s="316"/>
      <c r="AA128" s="316"/>
      <c r="AB128" s="316"/>
      <c r="AC128" s="316"/>
      <c r="AD128" s="316"/>
      <c r="AE128" s="316"/>
      <c r="AF128" s="331"/>
      <c r="AG128" s="331"/>
      <c r="AH128" s="331"/>
      <c r="AI128" s="331"/>
      <c r="AJ128" s="327"/>
      <c r="AK128" s="316"/>
      <c r="AL128" s="316"/>
      <c r="AM128" s="316"/>
      <c r="AN128" s="316"/>
      <c r="AO128" s="316"/>
      <c r="AP128" s="316"/>
      <c r="AQ128" s="317"/>
      <c r="AR128" s="323"/>
      <c r="AS128" s="334"/>
      <c r="AT128" s="319"/>
      <c r="AU128" s="319"/>
      <c r="AV128" s="319"/>
      <c r="AW128" s="328"/>
      <c r="AX128" s="329"/>
      <c r="AY128" s="330"/>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326"/>
      <c r="CR128" s="326"/>
      <c r="CS128" s="326"/>
      <c r="CT128" s="326"/>
      <c r="CU128" s="326"/>
      <c r="CV128" s="326"/>
      <c r="CW128" s="326"/>
      <c r="CX128" s="326"/>
      <c r="CY128" s="326"/>
      <c r="CZ128" s="326"/>
      <c r="DA128" s="326"/>
      <c r="DB128" s="326"/>
      <c r="DC128" s="326"/>
      <c r="DD128" s="326"/>
      <c r="DE128" s="326"/>
      <c r="DF128" s="326"/>
      <c r="DG128" s="326"/>
      <c r="DH128" s="326"/>
      <c r="DI128" s="326"/>
      <c r="DJ128" s="326"/>
      <c r="DK128" s="326"/>
      <c r="DL128" s="326"/>
      <c r="DM128" s="326"/>
      <c r="DN128" s="326"/>
      <c r="DO128" s="326"/>
      <c r="DP128" s="326"/>
      <c r="DQ128" s="326"/>
      <c r="DR128" s="326"/>
      <c r="DS128" s="326"/>
      <c r="DT128" s="326"/>
      <c r="DU128" s="326"/>
      <c r="DV128" s="326"/>
      <c r="DW128" s="326"/>
      <c r="DX128" s="326"/>
      <c r="DY128" s="326"/>
      <c r="DZ128" s="326"/>
      <c r="EA128" s="326"/>
      <c r="EB128" s="326"/>
      <c r="EC128" s="326"/>
      <c r="ED128" s="326"/>
      <c r="EE128" s="326"/>
      <c r="EF128" s="326"/>
      <c r="EG128" s="326"/>
      <c r="EH128" s="326"/>
      <c r="EI128" s="326"/>
      <c r="EJ128" s="326"/>
      <c r="EK128" s="326"/>
      <c r="EL128" s="326"/>
      <c r="EM128" s="326"/>
      <c r="EN128" s="326"/>
      <c r="EO128" s="326"/>
      <c r="EP128" s="326"/>
      <c r="EQ128" s="326"/>
      <c r="ER128" s="326"/>
      <c r="ES128" s="326"/>
      <c r="ET128" s="326"/>
      <c r="EU128" s="326"/>
      <c r="EV128" s="326"/>
      <c r="EW128" s="326"/>
    </row>
    <row r="129" spans="1:153" ht="39.75" customHeight="1">
      <c r="A129" s="693" t="s">
        <v>2916</v>
      </c>
      <c r="B129" s="693"/>
      <c r="C129" s="693" t="s">
        <v>2917</v>
      </c>
      <c r="D129" s="693"/>
      <c r="E129" s="693" t="s">
        <v>2918</v>
      </c>
      <c r="F129" s="693"/>
      <c r="G129" s="693"/>
      <c r="H129" s="693"/>
      <c r="I129" s="347" t="s">
        <v>2919</v>
      </c>
      <c r="J129" s="348" t="s">
        <v>2669</v>
      </c>
      <c r="K129" s="349">
        <v>5</v>
      </c>
      <c r="L129" s="352">
        <v>2</v>
      </c>
      <c r="M129" s="348" t="s">
        <v>2783</v>
      </c>
      <c r="N129" s="341"/>
      <c r="O129" s="341"/>
      <c r="P129" s="348" t="s">
        <v>2920</v>
      </c>
      <c r="Q129" s="341"/>
      <c r="R129" s="341"/>
      <c r="S129" s="341"/>
      <c r="T129" s="341"/>
      <c r="U129" s="320"/>
      <c r="V129" s="320"/>
      <c r="W129" s="316"/>
      <c r="X129" s="316"/>
      <c r="Y129" s="316"/>
      <c r="Z129" s="316"/>
      <c r="AA129" s="316"/>
      <c r="AB129" s="316"/>
      <c r="AC129" s="316"/>
      <c r="AD129" s="316"/>
      <c r="AE129" s="316"/>
      <c r="AF129" s="331"/>
      <c r="AG129" s="331"/>
      <c r="AH129" s="331"/>
      <c r="AI129" s="331"/>
      <c r="AJ129" s="327"/>
      <c r="AK129" s="316"/>
      <c r="AL129" s="316"/>
      <c r="AM129" s="316"/>
      <c r="AN129" s="316"/>
      <c r="AO129" s="316"/>
      <c r="AP129" s="316"/>
      <c r="AQ129" s="317"/>
      <c r="AR129" s="323"/>
      <c r="AS129" s="334"/>
      <c r="AT129" s="319"/>
      <c r="AU129" s="319"/>
      <c r="AV129" s="319"/>
      <c r="AW129" s="328"/>
      <c r="AX129" s="329"/>
      <c r="AY129" s="330"/>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326"/>
      <c r="CR129" s="326"/>
      <c r="CS129" s="326"/>
      <c r="CT129" s="326"/>
      <c r="CU129" s="326"/>
      <c r="CV129" s="326"/>
      <c r="CW129" s="326"/>
      <c r="CX129" s="326"/>
      <c r="CY129" s="326"/>
      <c r="CZ129" s="326"/>
      <c r="DA129" s="326"/>
      <c r="DB129" s="326"/>
      <c r="DC129" s="326"/>
      <c r="DD129" s="326"/>
      <c r="DE129" s="326"/>
      <c r="DF129" s="326"/>
      <c r="DG129" s="326"/>
      <c r="DH129" s="326"/>
      <c r="DI129" s="326"/>
      <c r="DJ129" s="326"/>
      <c r="DK129" s="326"/>
      <c r="DL129" s="326"/>
      <c r="DM129" s="326"/>
      <c r="DN129" s="326"/>
      <c r="DO129" s="326"/>
      <c r="DP129" s="326"/>
      <c r="DQ129" s="326"/>
      <c r="DR129" s="326"/>
      <c r="DS129" s="326"/>
      <c r="DT129" s="326"/>
      <c r="DU129" s="326"/>
      <c r="DV129" s="326"/>
      <c r="DW129" s="326"/>
      <c r="DX129" s="326"/>
      <c r="DY129" s="326"/>
      <c r="DZ129" s="326"/>
      <c r="EA129" s="326"/>
      <c r="EB129" s="326"/>
      <c r="EC129" s="326"/>
      <c r="ED129" s="326"/>
      <c r="EE129" s="326"/>
      <c r="EF129" s="326"/>
      <c r="EG129" s="326"/>
      <c r="EH129" s="326"/>
      <c r="EI129" s="326"/>
      <c r="EJ129" s="326"/>
      <c r="EK129" s="326"/>
      <c r="EL129" s="326"/>
      <c r="EM129" s="326"/>
      <c r="EN129" s="326"/>
      <c r="EO129" s="326"/>
      <c r="EP129" s="326"/>
      <c r="EQ129" s="326"/>
      <c r="ER129" s="326"/>
      <c r="ES129" s="326"/>
      <c r="ET129" s="326"/>
      <c r="EU129" s="326"/>
      <c r="EV129" s="326"/>
      <c r="EW129" s="326"/>
    </row>
    <row r="130" spans="1:153" ht="80.25" customHeight="1">
      <c r="A130" s="694"/>
      <c r="B130" s="694"/>
      <c r="C130" s="694"/>
      <c r="D130" s="694"/>
      <c r="E130" s="694"/>
      <c r="F130" s="694"/>
      <c r="G130" s="694"/>
      <c r="H130" s="694"/>
      <c r="I130" s="347" t="s">
        <v>2921</v>
      </c>
      <c r="J130" s="348" t="s">
        <v>2922</v>
      </c>
      <c r="K130" s="349">
        <v>3</v>
      </c>
      <c r="L130" s="355">
        <v>1</v>
      </c>
      <c r="M130" s="348" t="s">
        <v>2923</v>
      </c>
      <c r="N130" s="341"/>
      <c r="O130" s="341"/>
      <c r="P130" s="348" t="s">
        <v>2924</v>
      </c>
      <c r="Q130" s="341"/>
      <c r="R130" s="341"/>
      <c r="S130" s="341"/>
      <c r="T130" s="341"/>
      <c r="U130" s="320"/>
      <c r="V130" s="320"/>
      <c r="W130" s="316"/>
      <c r="X130" s="316"/>
      <c r="Y130" s="316"/>
      <c r="Z130" s="316"/>
      <c r="AA130" s="334"/>
      <c r="AB130" s="334"/>
      <c r="AC130" s="334"/>
      <c r="AD130" s="334"/>
      <c r="AE130" s="334"/>
      <c r="AF130" s="331"/>
      <c r="AG130" s="331"/>
      <c r="AH130" s="331"/>
      <c r="AI130" s="331"/>
      <c r="AJ130" s="327"/>
      <c r="AK130" s="316"/>
      <c r="AL130" s="316"/>
      <c r="AM130" s="316"/>
      <c r="AN130" s="316"/>
      <c r="AO130" s="316"/>
      <c r="AP130" s="316"/>
      <c r="AQ130" s="317"/>
      <c r="AR130" s="323"/>
      <c r="AS130" s="334"/>
      <c r="AT130" s="319"/>
      <c r="AU130" s="319"/>
      <c r="AV130" s="319"/>
      <c r="AW130" s="328"/>
      <c r="AX130" s="329"/>
      <c r="AY130" s="330"/>
      <c r="AZ130" s="326"/>
      <c r="BA130" s="326"/>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326"/>
      <c r="CR130" s="326"/>
      <c r="CS130" s="326"/>
      <c r="CT130" s="326"/>
      <c r="CU130" s="326"/>
      <c r="CV130" s="326"/>
      <c r="CW130" s="326"/>
      <c r="CX130" s="326"/>
      <c r="CY130" s="326"/>
      <c r="CZ130" s="326"/>
      <c r="DA130" s="326"/>
      <c r="DB130" s="326"/>
      <c r="DC130" s="326"/>
      <c r="DD130" s="326"/>
      <c r="DE130" s="326"/>
      <c r="DF130" s="326"/>
      <c r="DG130" s="326"/>
      <c r="DH130" s="326"/>
      <c r="DI130" s="326"/>
      <c r="DJ130" s="326"/>
      <c r="DK130" s="326"/>
      <c r="DL130" s="326"/>
      <c r="DM130" s="326"/>
      <c r="DN130" s="326"/>
      <c r="DO130" s="326"/>
      <c r="DP130" s="326"/>
      <c r="DQ130" s="326"/>
      <c r="DR130" s="326"/>
      <c r="DS130" s="326"/>
      <c r="DT130" s="326"/>
      <c r="DU130" s="326"/>
      <c r="DV130" s="326"/>
      <c r="DW130" s="326"/>
      <c r="DX130" s="326"/>
      <c r="DY130" s="326"/>
      <c r="DZ130" s="326"/>
      <c r="EA130" s="326"/>
      <c r="EB130" s="326"/>
      <c r="EC130" s="326"/>
      <c r="ED130" s="326"/>
      <c r="EE130" s="326"/>
      <c r="EF130" s="326"/>
      <c r="EG130" s="326"/>
      <c r="EH130" s="326"/>
      <c r="EI130" s="326"/>
      <c r="EJ130" s="326"/>
      <c r="EK130" s="326"/>
      <c r="EL130" s="326"/>
      <c r="EM130" s="326"/>
      <c r="EN130" s="326"/>
      <c r="EO130" s="326"/>
      <c r="EP130" s="326"/>
      <c r="EQ130" s="326"/>
      <c r="ER130" s="326"/>
      <c r="ES130" s="326"/>
      <c r="ET130" s="326"/>
      <c r="EU130" s="326"/>
      <c r="EV130" s="326"/>
      <c r="EW130" s="326"/>
    </row>
    <row r="131" spans="1:153" ht="60" customHeight="1">
      <c r="A131" s="694"/>
      <c r="B131" s="694"/>
      <c r="C131" s="694"/>
      <c r="D131" s="694"/>
      <c r="E131" s="694"/>
      <c r="F131" s="694"/>
      <c r="G131" s="694"/>
      <c r="H131" s="694"/>
      <c r="I131" s="347" t="s">
        <v>2925</v>
      </c>
      <c r="J131" s="348" t="s">
        <v>2669</v>
      </c>
      <c r="K131" s="349">
        <v>5</v>
      </c>
      <c r="L131" s="352">
        <v>2</v>
      </c>
      <c r="M131" s="348" t="s">
        <v>2926</v>
      </c>
      <c r="N131" s="341"/>
      <c r="O131" s="341"/>
      <c r="P131" s="348" t="s">
        <v>2927</v>
      </c>
      <c r="Q131" s="341"/>
      <c r="R131" s="341"/>
      <c r="S131" s="341"/>
      <c r="T131" s="341"/>
      <c r="U131" s="320"/>
      <c r="V131" s="320"/>
      <c r="W131" s="316"/>
      <c r="X131" s="316"/>
      <c r="Y131" s="316"/>
      <c r="Z131" s="316"/>
      <c r="AA131" s="316"/>
      <c r="AB131" s="316"/>
      <c r="AC131" s="316"/>
      <c r="AD131" s="316"/>
      <c r="AE131" s="316"/>
      <c r="AF131" s="331"/>
      <c r="AG131" s="331"/>
      <c r="AH131" s="331"/>
      <c r="AI131" s="331"/>
      <c r="AJ131" s="327"/>
      <c r="AK131" s="316"/>
      <c r="AL131" s="316"/>
      <c r="AM131" s="316"/>
      <c r="AN131" s="316"/>
      <c r="AO131" s="316"/>
      <c r="AP131" s="316"/>
      <c r="AQ131" s="317"/>
      <c r="AR131" s="323"/>
      <c r="AS131" s="334"/>
      <c r="AT131" s="319"/>
      <c r="AU131" s="319"/>
      <c r="AV131" s="319"/>
      <c r="AW131" s="328"/>
      <c r="AX131" s="329"/>
      <c r="AY131" s="330"/>
      <c r="AZ131" s="326"/>
      <c r="BA131" s="326"/>
      <c r="BB131" s="326"/>
      <c r="BC131" s="326"/>
      <c r="BD131" s="326"/>
      <c r="BE131" s="326"/>
      <c r="BF131" s="326"/>
      <c r="BG131" s="326"/>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326"/>
      <c r="CR131" s="326"/>
      <c r="CS131" s="326"/>
      <c r="CT131" s="326"/>
      <c r="CU131" s="326"/>
      <c r="CV131" s="326"/>
      <c r="CW131" s="326"/>
      <c r="CX131" s="326"/>
      <c r="CY131" s="326"/>
      <c r="CZ131" s="326"/>
      <c r="DA131" s="326"/>
      <c r="DB131" s="326"/>
      <c r="DC131" s="326"/>
      <c r="DD131" s="326"/>
      <c r="DE131" s="326"/>
      <c r="DF131" s="326"/>
      <c r="DG131" s="326"/>
      <c r="DH131" s="326"/>
      <c r="DI131" s="326"/>
      <c r="DJ131" s="326"/>
      <c r="DK131" s="326"/>
      <c r="DL131" s="326"/>
      <c r="DM131" s="326"/>
      <c r="DN131" s="326"/>
      <c r="DO131" s="326"/>
      <c r="DP131" s="326"/>
      <c r="DQ131" s="326"/>
      <c r="DR131" s="326"/>
      <c r="DS131" s="326"/>
      <c r="DT131" s="326"/>
      <c r="DU131" s="326"/>
      <c r="DV131" s="326"/>
      <c r="DW131" s="326"/>
      <c r="DX131" s="326"/>
      <c r="DY131" s="326"/>
      <c r="DZ131" s="326"/>
      <c r="EA131" s="326"/>
      <c r="EB131" s="326"/>
      <c r="EC131" s="326"/>
      <c r="ED131" s="326"/>
      <c r="EE131" s="326"/>
      <c r="EF131" s="326"/>
      <c r="EG131" s="326"/>
      <c r="EH131" s="326"/>
      <c r="EI131" s="326"/>
      <c r="EJ131" s="326"/>
      <c r="EK131" s="326"/>
      <c r="EL131" s="326"/>
      <c r="EM131" s="326"/>
      <c r="EN131" s="326"/>
      <c r="EO131" s="326"/>
      <c r="EP131" s="326"/>
      <c r="EQ131" s="326"/>
      <c r="ER131" s="326"/>
      <c r="ES131" s="326"/>
      <c r="ET131" s="326"/>
      <c r="EU131" s="326"/>
      <c r="EV131" s="326"/>
      <c r="EW131" s="326"/>
    </row>
    <row r="132" spans="1:153" ht="39" customHeight="1">
      <c r="A132" s="694"/>
      <c r="B132" s="694"/>
      <c r="C132" s="694"/>
      <c r="D132" s="694"/>
      <c r="E132" s="694"/>
      <c r="F132" s="694"/>
      <c r="G132" s="694"/>
      <c r="H132" s="694"/>
      <c r="I132" s="347" t="s">
        <v>2928</v>
      </c>
      <c r="J132" s="348" t="s">
        <v>218</v>
      </c>
      <c r="K132" s="349">
        <v>1</v>
      </c>
      <c r="L132" s="351" t="s">
        <v>2665</v>
      </c>
      <c r="M132" s="348" t="s">
        <v>2783</v>
      </c>
      <c r="N132" s="341"/>
      <c r="O132" s="341"/>
      <c r="P132" s="733" t="s">
        <v>2667</v>
      </c>
      <c r="Q132" s="734"/>
      <c r="R132" s="734"/>
      <c r="S132" s="734"/>
      <c r="T132" s="734"/>
      <c r="U132" s="734"/>
      <c r="V132" s="734"/>
      <c r="W132" s="734"/>
      <c r="X132" s="734"/>
      <c r="Y132" s="734"/>
      <c r="Z132" s="734"/>
      <c r="AA132" s="734"/>
      <c r="AB132" s="734"/>
      <c r="AC132" s="734"/>
      <c r="AD132" s="734"/>
      <c r="AE132" s="734"/>
      <c r="AF132" s="734"/>
      <c r="AG132" s="734"/>
      <c r="AH132" s="734"/>
      <c r="AI132" s="734"/>
      <c r="AJ132" s="734"/>
      <c r="AK132" s="734"/>
      <c r="AL132" s="734"/>
      <c r="AM132" s="734"/>
      <c r="AN132" s="734"/>
      <c r="AO132" s="734"/>
      <c r="AP132" s="734"/>
      <c r="AQ132" s="734"/>
      <c r="AR132" s="734"/>
      <c r="AS132" s="734"/>
      <c r="AT132" s="734"/>
      <c r="AU132" s="734"/>
      <c r="AV132" s="734"/>
      <c r="AW132" s="734"/>
      <c r="AX132" s="734"/>
      <c r="AY132" s="735"/>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c r="CR132" s="326"/>
      <c r="CS132" s="326"/>
      <c r="CT132" s="326"/>
      <c r="CU132" s="326"/>
      <c r="CV132" s="326"/>
      <c r="CW132" s="326"/>
      <c r="CX132" s="326"/>
      <c r="CY132" s="326"/>
      <c r="CZ132" s="326"/>
      <c r="DA132" s="326"/>
      <c r="DB132" s="326"/>
      <c r="DC132" s="326"/>
      <c r="DD132" s="326"/>
      <c r="DE132" s="326"/>
      <c r="DF132" s="326"/>
      <c r="DG132" s="326"/>
      <c r="DH132" s="326"/>
      <c r="DI132" s="326"/>
      <c r="DJ132" s="326"/>
      <c r="DK132" s="326"/>
      <c r="DL132" s="326"/>
      <c r="DM132" s="326"/>
      <c r="DN132" s="326"/>
      <c r="DO132" s="326"/>
      <c r="DP132" s="326"/>
      <c r="DQ132" s="326"/>
      <c r="DR132" s="326"/>
      <c r="DS132" s="326"/>
      <c r="DT132" s="326"/>
      <c r="DU132" s="326"/>
      <c r="DV132" s="326"/>
      <c r="DW132" s="326"/>
      <c r="DX132" s="326"/>
      <c r="DY132" s="326"/>
      <c r="DZ132" s="326"/>
      <c r="EA132" s="326"/>
      <c r="EB132" s="326"/>
      <c r="EC132" s="326"/>
      <c r="ED132" s="326"/>
      <c r="EE132" s="326"/>
      <c r="EF132" s="326"/>
      <c r="EG132" s="326"/>
      <c r="EH132" s="326"/>
      <c r="EI132" s="326"/>
      <c r="EJ132" s="326"/>
      <c r="EK132" s="326"/>
      <c r="EL132" s="326"/>
      <c r="EM132" s="326"/>
      <c r="EN132" s="326"/>
      <c r="EO132" s="326"/>
      <c r="EP132" s="326"/>
      <c r="EQ132" s="326"/>
      <c r="ER132" s="326"/>
      <c r="ES132" s="326"/>
      <c r="ET132" s="326"/>
      <c r="EU132" s="326"/>
      <c r="EV132" s="326"/>
      <c r="EW132" s="326"/>
    </row>
    <row r="133" spans="1:153" ht="42" customHeight="1">
      <c r="A133" s="694"/>
      <c r="B133" s="694"/>
      <c r="C133" s="694"/>
      <c r="D133" s="694"/>
      <c r="E133" s="694"/>
      <c r="F133" s="694"/>
      <c r="G133" s="694"/>
      <c r="H133" s="694"/>
      <c r="I133" s="347" t="s">
        <v>2929</v>
      </c>
      <c r="J133" s="348" t="s">
        <v>2669</v>
      </c>
      <c r="K133" s="349">
        <v>5</v>
      </c>
      <c r="L133" s="352">
        <v>2</v>
      </c>
      <c r="M133" s="348" t="s">
        <v>2783</v>
      </c>
      <c r="N133" s="341"/>
      <c r="O133" s="341"/>
      <c r="P133" s="348" t="s">
        <v>2930</v>
      </c>
      <c r="Q133" s="341"/>
      <c r="R133" s="341"/>
      <c r="S133" s="341"/>
      <c r="T133" s="341"/>
      <c r="U133" s="320"/>
      <c r="V133" s="320"/>
      <c r="W133" s="316"/>
      <c r="X133" s="316"/>
      <c r="Y133" s="316"/>
      <c r="Z133" s="316"/>
      <c r="AA133" s="316"/>
      <c r="AB133" s="316"/>
      <c r="AC133" s="316"/>
      <c r="AD133" s="316"/>
      <c r="AE133" s="316"/>
      <c r="AF133" s="331"/>
      <c r="AG133" s="331"/>
      <c r="AH133" s="331"/>
      <c r="AI133" s="331"/>
      <c r="AJ133" s="327"/>
      <c r="AK133" s="316"/>
      <c r="AL133" s="316"/>
      <c r="AM133" s="316"/>
      <c r="AN133" s="316"/>
      <c r="AO133" s="316"/>
      <c r="AP133" s="316"/>
      <c r="AQ133" s="317"/>
      <c r="AR133" s="323"/>
      <c r="AS133" s="334"/>
      <c r="AT133" s="319"/>
      <c r="AU133" s="319"/>
      <c r="AV133" s="319"/>
      <c r="AW133" s="328"/>
      <c r="AX133" s="329"/>
      <c r="AY133" s="330"/>
      <c r="AZ133" s="326"/>
      <c r="BA133" s="326"/>
      <c r="BB133" s="326"/>
      <c r="BC133" s="326"/>
      <c r="BD133" s="326"/>
      <c r="BE133" s="326"/>
      <c r="BF133" s="326"/>
      <c r="BG133" s="326"/>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c r="CR133" s="326"/>
      <c r="CS133" s="326"/>
      <c r="CT133" s="326"/>
      <c r="CU133" s="326"/>
      <c r="CV133" s="326"/>
      <c r="CW133" s="326"/>
      <c r="CX133" s="326"/>
      <c r="CY133" s="326"/>
      <c r="CZ133" s="326"/>
      <c r="DA133" s="326"/>
      <c r="DB133" s="326"/>
      <c r="DC133" s="326"/>
      <c r="DD133" s="326"/>
      <c r="DE133" s="326"/>
      <c r="DF133" s="326"/>
      <c r="DG133" s="326"/>
      <c r="DH133" s="326"/>
      <c r="DI133" s="326"/>
      <c r="DJ133" s="326"/>
      <c r="DK133" s="326"/>
      <c r="DL133" s="326"/>
      <c r="DM133" s="326"/>
      <c r="DN133" s="326"/>
      <c r="DO133" s="326"/>
      <c r="DP133" s="326"/>
      <c r="DQ133" s="326"/>
      <c r="DR133" s="326"/>
      <c r="DS133" s="326"/>
      <c r="DT133" s="326"/>
      <c r="DU133" s="326"/>
      <c r="DV133" s="326"/>
      <c r="DW133" s="326"/>
      <c r="DX133" s="326"/>
      <c r="DY133" s="326"/>
      <c r="DZ133" s="326"/>
      <c r="EA133" s="326"/>
      <c r="EB133" s="326"/>
      <c r="EC133" s="326"/>
      <c r="ED133" s="326"/>
      <c r="EE133" s="326"/>
      <c r="EF133" s="326"/>
      <c r="EG133" s="326"/>
      <c r="EH133" s="326"/>
      <c r="EI133" s="326"/>
      <c r="EJ133" s="326"/>
      <c r="EK133" s="326"/>
      <c r="EL133" s="326"/>
      <c r="EM133" s="326"/>
      <c r="EN133" s="326"/>
      <c r="EO133" s="326"/>
      <c r="EP133" s="326"/>
      <c r="EQ133" s="326"/>
      <c r="ER133" s="326"/>
      <c r="ES133" s="326"/>
      <c r="ET133" s="326"/>
      <c r="EU133" s="326"/>
      <c r="EV133" s="326"/>
      <c r="EW133" s="326"/>
    </row>
    <row r="134" spans="1:153" ht="36.75" customHeight="1">
      <c r="A134" s="694"/>
      <c r="B134" s="694"/>
      <c r="C134" s="694"/>
      <c r="D134" s="694"/>
      <c r="E134" s="694"/>
      <c r="F134" s="694"/>
      <c r="G134" s="694"/>
      <c r="H134" s="694"/>
      <c r="I134" s="347" t="s">
        <v>2931</v>
      </c>
      <c r="J134" s="348" t="s">
        <v>2932</v>
      </c>
      <c r="K134" s="349">
        <v>10</v>
      </c>
      <c r="L134" s="352">
        <v>4</v>
      </c>
      <c r="M134" s="348" t="s">
        <v>2666</v>
      </c>
      <c r="N134" s="341"/>
      <c r="O134" s="341"/>
      <c r="P134" s="348" t="s">
        <v>2933</v>
      </c>
      <c r="Q134" s="341"/>
      <c r="R134" s="341"/>
      <c r="S134" s="341"/>
      <c r="T134" s="341"/>
      <c r="U134" s="320"/>
      <c r="V134" s="320"/>
      <c r="W134" s="316"/>
      <c r="X134" s="316"/>
      <c r="Y134" s="316"/>
      <c r="Z134" s="316"/>
      <c r="AA134" s="316"/>
      <c r="AB134" s="316"/>
      <c r="AC134" s="316"/>
      <c r="AD134" s="316"/>
      <c r="AE134" s="316"/>
      <c r="AF134" s="331"/>
      <c r="AG134" s="331"/>
      <c r="AH134" s="331"/>
      <c r="AI134" s="331"/>
      <c r="AJ134" s="327"/>
      <c r="AK134" s="316"/>
      <c r="AL134" s="316"/>
      <c r="AM134" s="316"/>
      <c r="AN134" s="316"/>
      <c r="AO134" s="316"/>
      <c r="AP134" s="316"/>
      <c r="AQ134" s="317"/>
      <c r="AR134" s="323"/>
      <c r="AS134" s="334"/>
      <c r="AT134" s="319"/>
      <c r="AU134" s="319"/>
      <c r="AV134" s="319"/>
      <c r="AW134" s="328"/>
      <c r="AX134" s="329"/>
      <c r="AY134" s="330"/>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c r="CR134" s="326"/>
      <c r="CS134" s="326"/>
      <c r="CT134" s="326"/>
      <c r="CU134" s="326"/>
      <c r="CV134" s="326"/>
      <c r="CW134" s="326"/>
      <c r="CX134" s="326"/>
      <c r="CY134" s="326"/>
      <c r="CZ134" s="326"/>
      <c r="DA134" s="326"/>
      <c r="DB134" s="326"/>
      <c r="DC134" s="326"/>
      <c r="DD134" s="326"/>
      <c r="DE134" s="326"/>
      <c r="DF134" s="326"/>
      <c r="DG134" s="326"/>
      <c r="DH134" s="326"/>
      <c r="DI134" s="326"/>
      <c r="DJ134" s="326"/>
      <c r="DK134" s="326"/>
      <c r="DL134" s="326"/>
      <c r="DM134" s="326"/>
      <c r="DN134" s="326"/>
      <c r="DO134" s="326"/>
      <c r="DP134" s="326"/>
      <c r="DQ134" s="326"/>
      <c r="DR134" s="326"/>
      <c r="DS134" s="326"/>
      <c r="DT134" s="326"/>
      <c r="DU134" s="326"/>
      <c r="DV134" s="326"/>
      <c r="DW134" s="326"/>
      <c r="DX134" s="326"/>
      <c r="DY134" s="326"/>
      <c r="DZ134" s="326"/>
      <c r="EA134" s="326"/>
      <c r="EB134" s="326"/>
      <c r="EC134" s="326"/>
      <c r="ED134" s="326"/>
      <c r="EE134" s="326"/>
      <c r="EF134" s="326"/>
      <c r="EG134" s="326"/>
      <c r="EH134" s="326"/>
      <c r="EI134" s="326"/>
      <c r="EJ134" s="326"/>
      <c r="EK134" s="326"/>
      <c r="EL134" s="326"/>
      <c r="EM134" s="326"/>
      <c r="EN134" s="326"/>
      <c r="EO134" s="326"/>
      <c r="EP134" s="326"/>
      <c r="EQ134" s="326"/>
      <c r="ER134" s="326"/>
      <c r="ES134" s="326"/>
      <c r="ET134" s="326"/>
      <c r="EU134" s="326"/>
      <c r="EV134" s="326"/>
      <c r="EW134" s="326"/>
    </row>
    <row r="135" spans="1:153" ht="61.5" customHeight="1">
      <c r="A135" s="694"/>
      <c r="B135" s="694"/>
      <c r="C135" s="694"/>
      <c r="D135" s="694"/>
      <c r="E135" s="694"/>
      <c r="F135" s="694"/>
      <c r="G135" s="694"/>
      <c r="H135" s="694"/>
      <c r="I135" s="347" t="s">
        <v>2934</v>
      </c>
      <c r="J135" s="348" t="s">
        <v>2669</v>
      </c>
      <c r="K135" s="349">
        <v>5</v>
      </c>
      <c r="L135" s="352">
        <v>2</v>
      </c>
      <c r="M135" s="348" t="s">
        <v>2827</v>
      </c>
      <c r="N135" s="341"/>
      <c r="O135" s="341"/>
      <c r="P135" s="348" t="s">
        <v>2935</v>
      </c>
      <c r="Q135" s="341"/>
      <c r="R135" s="341"/>
      <c r="S135" s="341"/>
      <c r="T135" s="341"/>
      <c r="U135" s="320"/>
      <c r="V135" s="320"/>
      <c r="W135" s="316"/>
      <c r="X135" s="316"/>
      <c r="Y135" s="316"/>
      <c r="Z135" s="316"/>
      <c r="AA135" s="316"/>
      <c r="AB135" s="316"/>
      <c r="AC135" s="316"/>
      <c r="AD135" s="316"/>
      <c r="AE135" s="316"/>
      <c r="AF135" s="331"/>
      <c r="AG135" s="331"/>
      <c r="AH135" s="331"/>
      <c r="AI135" s="331"/>
      <c r="AJ135" s="327"/>
      <c r="AK135" s="316"/>
      <c r="AL135" s="316"/>
      <c r="AM135" s="316"/>
      <c r="AN135" s="316"/>
      <c r="AO135" s="316"/>
      <c r="AP135" s="316"/>
      <c r="AQ135" s="317"/>
      <c r="AR135" s="323"/>
      <c r="AS135" s="334"/>
      <c r="AT135" s="319"/>
      <c r="AU135" s="319"/>
      <c r="AV135" s="319"/>
      <c r="AW135" s="328"/>
      <c r="AX135" s="329"/>
      <c r="AY135" s="330"/>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c r="CR135" s="326"/>
      <c r="CS135" s="326"/>
      <c r="CT135" s="326"/>
      <c r="CU135" s="326"/>
      <c r="CV135" s="326"/>
      <c r="CW135" s="326"/>
      <c r="CX135" s="326"/>
      <c r="CY135" s="326"/>
      <c r="CZ135" s="326"/>
      <c r="DA135" s="326"/>
      <c r="DB135" s="326"/>
      <c r="DC135" s="326"/>
      <c r="DD135" s="326"/>
      <c r="DE135" s="326"/>
      <c r="DF135" s="326"/>
      <c r="DG135" s="326"/>
      <c r="DH135" s="326"/>
      <c r="DI135" s="326"/>
      <c r="DJ135" s="326"/>
      <c r="DK135" s="326"/>
      <c r="DL135" s="326"/>
      <c r="DM135" s="326"/>
      <c r="DN135" s="326"/>
      <c r="DO135" s="326"/>
      <c r="DP135" s="326"/>
      <c r="DQ135" s="326"/>
      <c r="DR135" s="326"/>
      <c r="DS135" s="326"/>
      <c r="DT135" s="326"/>
      <c r="DU135" s="326"/>
      <c r="DV135" s="326"/>
      <c r="DW135" s="326"/>
      <c r="DX135" s="326"/>
      <c r="DY135" s="326"/>
      <c r="DZ135" s="326"/>
      <c r="EA135" s="326"/>
      <c r="EB135" s="326"/>
      <c r="EC135" s="326"/>
      <c r="ED135" s="326"/>
      <c r="EE135" s="326"/>
      <c r="EF135" s="326"/>
      <c r="EG135" s="326"/>
      <c r="EH135" s="326"/>
      <c r="EI135" s="326"/>
      <c r="EJ135" s="326"/>
      <c r="EK135" s="326"/>
      <c r="EL135" s="326"/>
      <c r="EM135" s="326"/>
      <c r="EN135" s="326"/>
      <c r="EO135" s="326"/>
      <c r="EP135" s="326"/>
      <c r="EQ135" s="326"/>
      <c r="ER135" s="326"/>
      <c r="ES135" s="326"/>
      <c r="ET135" s="326"/>
      <c r="EU135" s="326"/>
      <c r="EV135" s="326"/>
      <c r="EW135" s="326"/>
    </row>
    <row r="136" spans="1:153" ht="40.5" customHeight="1">
      <c r="A136" s="694"/>
      <c r="B136" s="694"/>
      <c r="C136" s="694"/>
      <c r="D136" s="694"/>
      <c r="E136" s="694"/>
      <c r="F136" s="694"/>
      <c r="G136" s="694"/>
      <c r="H136" s="694"/>
      <c r="I136" s="347" t="s">
        <v>2936</v>
      </c>
      <c r="J136" s="348" t="s">
        <v>2669</v>
      </c>
      <c r="K136" s="349">
        <v>5</v>
      </c>
      <c r="L136" s="352">
        <v>2</v>
      </c>
      <c r="M136" s="348" t="s">
        <v>2937</v>
      </c>
      <c r="N136" s="341"/>
      <c r="O136" s="341"/>
      <c r="P136" s="373" t="s">
        <v>2938</v>
      </c>
      <c r="Q136" s="341"/>
      <c r="R136" s="341"/>
      <c r="S136" s="341"/>
      <c r="T136" s="341"/>
      <c r="U136" s="320"/>
      <c r="V136" s="320"/>
      <c r="W136" s="316"/>
      <c r="X136" s="316"/>
      <c r="Y136" s="316"/>
      <c r="Z136" s="316"/>
      <c r="AA136" s="334"/>
      <c r="AB136" s="334"/>
      <c r="AC136" s="334"/>
      <c r="AD136" s="334"/>
      <c r="AE136" s="334"/>
      <c r="AF136" s="331"/>
      <c r="AG136" s="331"/>
      <c r="AH136" s="331"/>
      <c r="AI136" s="331"/>
      <c r="AJ136" s="327"/>
      <c r="AK136" s="316"/>
      <c r="AL136" s="316"/>
      <c r="AM136" s="316"/>
      <c r="AN136" s="316"/>
      <c r="AO136" s="316"/>
      <c r="AP136" s="316"/>
      <c r="AQ136" s="317"/>
      <c r="AR136" s="323"/>
      <c r="AS136" s="334"/>
      <c r="AT136" s="319"/>
      <c r="AU136" s="319"/>
      <c r="AV136" s="319"/>
      <c r="AW136" s="328"/>
      <c r="AX136" s="329"/>
      <c r="AY136" s="330"/>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c r="CR136" s="326"/>
      <c r="CS136" s="326"/>
      <c r="CT136" s="326"/>
      <c r="CU136" s="326"/>
      <c r="CV136" s="326"/>
      <c r="CW136" s="326"/>
      <c r="CX136" s="326"/>
      <c r="CY136" s="326"/>
      <c r="CZ136" s="326"/>
      <c r="DA136" s="326"/>
      <c r="DB136" s="326"/>
      <c r="DC136" s="326"/>
      <c r="DD136" s="326"/>
      <c r="DE136" s="326"/>
      <c r="DF136" s="326"/>
      <c r="DG136" s="326"/>
      <c r="DH136" s="326"/>
      <c r="DI136" s="326"/>
      <c r="DJ136" s="326"/>
      <c r="DK136" s="326"/>
      <c r="DL136" s="326"/>
      <c r="DM136" s="326"/>
      <c r="DN136" s="326"/>
      <c r="DO136" s="326"/>
      <c r="DP136" s="326"/>
      <c r="DQ136" s="326"/>
      <c r="DR136" s="326"/>
      <c r="DS136" s="326"/>
      <c r="DT136" s="326"/>
      <c r="DU136" s="326"/>
      <c r="DV136" s="326"/>
      <c r="DW136" s="326"/>
      <c r="DX136" s="326"/>
      <c r="DY136" s="326"/>
      <c r="DZ136" s="326"/>
      <c r="EA136" s="326"/>
      <c r="EB136" s="326"/>
      <c r="EC136" s="326"/>
      <c r="ED136" s="326"/>
      <c r="EE136" s="326"/>
      <c r="EF136" s="326"/>
      <c r="EG136" s="326"/>
      <c r="EH136" s="326"/>
      <c r="EI136" s="326"/>
      <c r="EJ136" s="326"/>
      <c r="EK136" s="326"/>
      <c r="EL136" s="326"/>
      <c r="EM136" s="326"/>
      <c r="EN136" s="326"/>
      <c r="EO136" s="326"/>
      <c r="EP136" s="326"/>
      <c r="EQ136" s="326"/>
      <c r="ER136" s="326"/>
      <c r="ES136" s="326"/>
      <c r="ET136" s="326"/>
      <c r="EU136" s="326"/>
      <c r="EV136" s="326"/>
      <c r="EW136" s="326"/>
    </row>
    <row r="137" spans="1:153" ht="46.5" customHeight="1">
      <c r="A137" s="694"/>
      <c r="B137" s="694"/>
      <c r="C137" s="694"/>
      <c r="D137" s="694"/>
      <c r="E137" s="694"/>
      <c r="F137" s="694"/>
      <c r="G137" s="694"/>
      <c r="H137" s="694"/>
      <c r="I137" s="347" t="s">
        <v>2939</v>
      </c>
      <c r="J137" s="348" t="s">
        <v>2669</v>
      </c>
      <c r="K137" s="349">
        <v>5</v>
      </c>
      <c r="L137" s="352">
        <v>2</v>
      </c>
      <c r="M137" s="348" t="s">
        <v>2937</v>
      </c>
      <c r="N137" s="341"/>
      <c r="O137" s="341"/>
      <c r="P137" s="373" t="s">
        <v>2938</v>
      </c>
      <c r="Q137" s="341"/>
      <c r="R137" s="341"/>
      <c r="S137" s="341"/>
      <c r="T137" s="341"/>
      <c r="U137" s="320"/>
      <c r="V137" s="320"/>
      <c r="W137" s="316"/>
      <c r="X137" s="316"/>
      <c r="Y137" s="316"/>
      <c r="Z137" s="316"/>
      <c r="AA137" s="334"/>
      <c r="AB137" s="334"/>
      <c r="AC137" s="334"/>
      <c r="AD137" s="334"/>
      <c r="AE137" s="334"/>
      <c r="AF137" s="331"/>
      <c r="AG137" s="331"/>
      <c r="AH137" s="331"/>
      <c r="AI137" s="331"/>
      <c r="AJ137" s="327"/>
      <c r="AK137" s="316"/>
      <c r="AL137" s="316"/>
      <c r="AM137" s="316"/>
      <c r="AN137" s="316"/>
      <c r="AO137" s="316"/>
      <c r="AP137" s="316"/>
      <c r="AQ137" s="317"/>
      <c r="AR137" s="323"/>
      <c r="AS137" s="334"/>
      <c r="AT137" s="319"/>
      <c r="AU137" s="319"/>
      <c r="AV137" s="319"/>
      <c r="AW137" s="328"/>
      <c r="AX137" s="329"/>
      <c r="AY137" s="330"/>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c r="CR137" s="326"/>
      <c r="CS137" s="326"/>
      <c r="CT137" s="326"/>
      <c r="CU137" s="326"/>
      <c r="CV137" s="326"/>
      <c r="CW137" s="326"/>
      <c r="CX137" s="326"/>
      <c r="CY137" s="326"/>
      <c r="CZ137" s="326"/>
      <c r="DA137" s="326"/>
      <c r="DB137" s="326"/>
      <c r="DC137" s="326"/>
      <c r="DD137" s="326"/>
      <c r="DE137" s="326"/>
      <c r="DF137" s="326"/>
      <c r="DG137" s="326"/>
      <c r="DH137" s="326"/>
      <c r="DI137" s="326"/>
      <c r="DJ137" s="326"/>
      <c r="DK137" s="326"/>
      <c r="DL137" s="326"/>
      <c r="DM137" s="326"/>
      <c r="DN137" s="326"/>
      <c r="DO137" s="326"/>
      <c r="DP137" s="326"/>
      <c r="DQ137" s="326"/>
      <c r="DR137" s="326"/>
      <c r="DS137" s="326"/>
      <c r="DT137" s="326"/>
      <c r="DU137" s="326"/>
      <c r="DV137" s="326"/>
      <c r="DW137" s="326"/>
      <c r="DX137" s="326"/>
      <c r="DY137" s="326"/>
      <c r="DZ137" s="326"/>
      <c r="EA137" s="326"/>
      <c r="EB137" s="326"/>
      <c r="EC137" s="326"/>
      <c r="ED137" s="326"/>
      <c r="EE137" s="326"/>
      <c r="EF137" s="326"/>
      <c r="EG137" s="326"/>
      <c r="EH137" s="326"/>
      <c r="EI137" s="326"/>
      <c r="EJ137" s="326"/>
      <c r="EK137" s="326"/>
      <c r="EL137" s="326"/>
      <c r="EM137" s="326"/>
      <c r="EN137" s="326"/>
      <c r="EO137" s="326"/>
      <c r="EP137" s="326"/>
      <c r="EQ137" s="326"/>
      <c r="ER137" s="326"/>
      <c r="ES137" s="326"/>
      <c r="ET137" s="326"/>
      <c r="EU137" s="326"/>
      <c r="EV137" s="326"/>
      <c r="EW137" s="326"/>
    </row>
    <row r="138" spans="1:153" ht="74.25" customHeight="1">
      <c r="A138" s="694"/>
      <c r="B138" s="694"/>
      <c r="C138" s="694"/>
      <c r="D138" s="694"/>
      <c r="E138" s="694"/>
      <c r="F138" s="694"/>
      <c r="G138" s="694"/>
      <c r="H138" s="694"/>
      <c r="I138" s="347" t="s">
        <v>2940</v>
      </c>
      <c r="J138" s="348" t="s">
        <v>2932</v>
      </c>
      <c r="K138" s="349">
        <v>20</v>
      </c>
      <c r="L138" s="352">
        <v>8</v>
      </c>
      <c r="M138" s="348" t="s">
        <v>2941</v>
      </c>
      <c r="N138" s="341"/>
      <c r="O138" s="341"/>
      <c r="P138" s="373" t="s">
        <v>2942</v>
      </c>
      <c r="Q138" s="341"/>
      <c r="R138" s="341"/>
      <c r="S138" s="341"/>
      <c r="T138" s="341"/>
      <c r="U138" s="320"/>
      <c r="V138" s="320"/>
      <c r="W138" s="316"/>
      <c r="X138" s="316"/>
      <c r="Y138" s="316"/>
      <c r="Z138" s="316"/>
      <c r="AA138" s="316"/>
      <c r="AB138" s="316"/>
      <c r="AC138" s="316"/>
      <c r="AD138" s="316"/>
      <c r="AE138" s="316"/>
      <c r="AF138" s="331"/>
      <c r="AG138" s="331"/>
      <c r="AH138" s="331"/>
      <c r="AI138" s="331"/>
      <c r="AJ138" s="327"/>
      <c r="AK138" s="316"/>
      <c r="AL138" s="316"/>
      <c r="AM138" s="316"/>
      <c r="AN138" s="316"/>
      <c r="AO138" s="316"/>
      <c r="AP138" s="316"/>
      <c r="AQ138" s="324"/>
      <c r="AR138" s="325"/>
      <c r="AS138" s="334"/>
      <c r="AT138" s="326"/>
      <c r="AU138" s="326"/>
      <c r="AV138" s="326"/>
      <c r="AW138" s="326"/>
      <c r="AX138" s="326"/>
      <c r="AY138" s="328"/>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c r="CR138" s="326"/>
      <c r="CS138" s="326"/>
      <c r="CT138" s="326"/>
      <c r="CU138" s="326"/>
      <c r="CV138" s="326"/>
      <c r="CW138" s="326"/>
      <c r="CX138" s="326"/>
      <c r="CY138" s="326"/>
      <c r="CZ138" s="326"/>
      <c r="DA138" s="326"/>
      <c r="DB138" s="326"/>
      <c r="DC138" s="326"/>
      <c r="DD138" s="326"/>
      <c r="DE138" s="326"/>
      <c r="DF138" s="326"/>
      <c r="DG138" s="326"/>
      <c r="DH138" s="326"/>
      <c r="DI138" s="326"/>
      <c r="DJ138" s="326"/>
      <c r="DK138" s="326"/>
      <c r="DL138" s="326"/>
      <c r="DM138" s="326"/>
      <c r="DN138" s="326"/>
      <c r="DO138" s="326"/>
      <c r="DP138" s="326"/>
      <c r="DQ138" s="326"/>
      <c r="DR138" s="326"/>
      <c r="DS138" s="326"/>
      <c r="DT138" s="326"/>
      <c r="DU138" s="326"/>
      <c r="DV138" s="326"/>
      <c r="DW138" s="326"/>
      <c r="DX138" s="326"/>
      <c r="DY138" s="326"/>
      <c r="DZ138" s="326"/>
      <c r="EA138" s="326"/>
      <c r="EB138" s="326"/>
      <c r="EC138" s="326"/>
      <c r="ED138" s="326"/>
      <c r="EE138" s="326"/>
      <c r="EF138" s="326"/>
      <c r="EG138" s="326"/>
      <c r="EH138" s="326"/>
      <c r="EI138" s="326"/>
      <c r="EJ138" s="326"/>
      <c r="EK138" s="326"/>
      <c r="EL138" s="326"/>
      <c r="EM138" s="326"/>
      <c r="EN138" s="326"/>
      <c r="EO138" s="326"/>
      <c r="EP138" s="326"/>
      <c r="EQ138" s="326"/>
      <c r="ER138" s="326"/>
      <c r="ES138" s="326"/>
      <c r="ET138" s="326"/>
      <c r="EU138" s="326"/>
      <c r="EV138" s="326"/>
      <c r="EW138" s="326"/>
    </row>
    <row r="139" spans="1:153" ht="70.5" customHeight="1">
      <c r="A139" s="694"/>
      <c r="B139" s="694"/>
      <c r="C139" s="694"/>
      <c r="D139" s="694"/>
      <c r="E139" s="695"/>
      <c r="F139" s="695"/>
      <c r="G139" s="695"/>
      <c r="H139" s="695"/>
      <c r="I139" s="347" t="s">
        <v>2943</v>
      </c>
      <c r="J139" s="348" t="s">
        <v>2932</v>
      </c>
      <c r="K139" s="349">
        <v>5</v>
      </c>
      <c r="L139" s="352">
        <v>2</v>
      </c>
      <c r="M139" s="348" t="s">
        <v>2944</v>
      </c>
      <c r="N139" s="341"/>
      <c r="O139" s="341"/>
      <c r="P139" s="373" t="s">
        <v>2945</v>
      </c>
      <c r="Q139" s="341"/>
      <c r="R139" s="341"/>
      <c r="S139" s="341"/>
      <c r="T139" s="341"/>
      <c r="U139" s="320"/>
      <c r="V139" s="320"/>
      <c r="W139" s="316"/>
      <c r="X139" s="316"/>
      <c r="Y139" s="316"/>
      <c r="Z139" s="316"/>
      <c r="AA139" s="316"/>
      <c r="AB139" s="316"/>
      <c r="AC139" s="316"/>
      <c r="AD139" s="316"/>
      <c r="AE139" s="316"/>
      <c r="AF139" s="331"/>
      <c r="AG139" s="331"/>
      <c r="AH139" s="331"/>
      <c r="AI139" s="331"/>
      <c r="AJ139" s="327"/>
      <c r="AK139" s="316"/>
      <c r="AL139" s="316"/>
      <c r="AM139" s="316"/>
      <c r="AN139" s="316"/>
      <c r="AO139" s="316"/>
      <c r="AP139" s="316"/>
      <c r="AQ139" s="324"/>
      <c r="AR139" s="325"/>
      <c r="AS139" s="334"/>
      <c r="AT139" s="326"/>
      <c r="AU139" s="326"/>
      <c r="AV139" s="326"/>
      <c r="AW139" s="326"/>
      <c r="AX139" s="326"/>
      <c r="AY139" s="328"/>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326"/>
      <c r="CR139" s="326"/>
      <c r="CS139" s="326"/>
      <c r="CT139" s="326"/>
      <c r="CU139" s="326"/>
      <c r="CV139" s="326"/>
      <c r="CW139" s="326"/>
      <c r="CX139" s="326"/>
      <c r="CY139" s="326"/>
      <c r="CZ139" s="326"/>
      <c r="DA139" s="326"/>
      <c r="DB139" s="326"/>
      <c r="DC139" s="326"/>
      <c r="DD139" s="326"/>
      <c r="DE139" s="326"/>
      <c r="DF139" s="326"/>
      <c r="DG139" s="326"/>
      <c r="DH139" s="326"/>
      <c r="DI139" s="326"/>
      <c r="DJ139" s="326"/>
      <c r="DK139" s="326"/>
      <c r="DL139" s="326"/>
      <c r="DM139" s="326"/>
      <c r="DN139" s="326"/>
      <c r="DO139" s="326"/>
      <c r="DP139" s="326"/>
      <c r="DQ139" s="326"/>
      <c r="DR139" s="326"/>
      <c r="DS139" s="326"/>
      <c r="DT139" s="326"/>
      <c r="DU139" s="326"/>
      <c r="DV139" s="326"/>
      <c r="DW139" s="326"/>
      <c r="DX139" s="326"/>
      <c r="DY139" s="326"/>
      <c r="DZ139" s="326"/>
      <c r="EA139" s="326"/>
      <c r="EB139" s="326"/>
      <c r="EC139" s="326"/>
      <c r="ED139" s="326"/>
      <c r="EE139" s="326"/>
      <c r="EF139" s="326"/>
      <c r="EG139" s="326"/>
      <c r="EH139" s="326"/>
      <c r="EI139" s="326"/>
      <c r="EJ139" s="326"/>
      <c r="EK139" s="326"/>
      <c r="EL139" s="326"/>
      <c r="EM139" s="326"/>
      <c r="EN139" s="326"/>
      <c r="EO139" s="326"/>
      <c r="EP139" s="326"/>
      <c r="EQ139" s="326"/>
      <c r="ER139" s="326"/>
      <c r="ES139" s="326"/>
      <c r="ET139" s="326"/>
      <c r="EU139" s="326"/>
      <c r="EV139" s="326"/>
      <c r="EW139" s="326"/>
    </row>
    <row r="140" spans="1:153" ht="73.5" customHeight="1">
      <c r="A140" s="694"/>
      <c r="B140" s="694"/>
      <c r="C140" s="694"/>
      <c r="D140" s="694"/>
      <c r="E140" s="693" t="s">
        <v>2946</v>
      </c>
      <c r="F140" s="693"/>
      <c r="G140" s="693"/>
      <c r="H140" s="693"/>
      <c r="I140" s="347" t="s">
        <v>2947</v>
      </c>
      <c r="J140" s="348" t="s">
        <v>164</v>
      </c>
      <c r="K140" s="349">
        <v>1</v>
      </c>
      <c r="L140" s="356" t="s">
        <v>2665</v>
      </c>
      <c r="M140" s="348" t="s">
        <v>2948</v>
      </c>
      <c r="N140" s="341"/>
      <c r="O140" s="341"/>
      <c r="P140" s="733" t="s">
        <v>2667</v>
      </c>
      <c r="Q140" s="734"/>
      <c r="R140" s="734"/>
      <c r="S140" s="734"/>
      <c r="T140" s="734"/>
      <c r="U140" s="734"/>
      <c r="V140" s="734"/>
      <c r="W140" s="734"/>
      <c r="X140" s="734"/>
      <c r="Y140" s="734"/>
      <c r="Z140" s="734"/>
      <c r="AA140" s="734"/>
      <c r="AB140" s="734"/>
      <c r="AC140" s="734"/>
      <c r="AD140" s="734"/>
      <c r="AE140" s="734"/>
      <c r="AF140" s="734"/>
      <c r="AG140" s="734"/>
      <c r="AH140" s="734"/>
      <c r="AI140" s="734"/>
      <c r="AJ140" s="734"/>
      <c r="AK140" s="734"/>
      <c r="AL140" s="734"/>
      <c r="AM140" s="734"/>
      <c r="AN140" s="734"/>
      <c r="AO140" s="734"/>
      <c r="AP140" s="734"/>
      <c r="AQ140" s="734"/>
      <c r="AR140" s="734"/>
      <c r="AS140" s="734"/>
      <c r="AT140" s="734"/>
      <c r="AU140" s="734"/>
      <c r="AV140" s="734"/>
      <c r="AW140" s="734"/>
      <c r="AX140" s="734"/>
      <c r="AY140" s="735"/>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c r="CR140" s="326"/>
      <c r="CS140" s="326"/>
      <c r="CT140" s="326"/>
      <c r="CU140" s="326"/>
      <c r="CV140" s="326"/>
      <c r="CW140" s="326"/>
      <c r="CX140" s="326"/>
      <c r="CY140" s="326"/>
      <c r="CZ140" s="326"/>
      <c r="DA140" s="326"/>
      <c r="DB140" s="326"/>
      <c r="DC140" s="326"/>
      <c r="DD140" s="326"/>
      <c r="DE140" s="326"/>
      <c r="DF140" s="326"/>
      <c r="DG140" s="326"/>
      <c r="DH140" s="326"/>
      <c r="DI140" s="326"/>
      <c r="DJ140" s="326"/>
      <c r="DK140" s="326"/>
      <c r="DL140" s="326"/>
      <c r="DM140" s="326"/>
      <c r="DN140" s="326"/>
      <c r="DO140" s="326"/>
      <c r="DP140" s="326"/>
      <c r="DQ140" s="326"/>
      <c r="DR140" s="326"/>
      <c r="DS140" s="326"/>
      <c r="DT140" s="326"/>
      <c r="DU140" s="326"/>
      <c r="DV140" s="326"/>
      <c r="DW140" s="326"/>
      <c r="DX140" s="326"/>
      <c r="DY140" s="326"/>
      <c r="DZ140" s="326"/>
      <c r="EA140" s="326"/>
      <c r="EB140" s="326"/>
      <c r="EC140" s="326"/>
      <c r="ED140" s="326"/>
      <c r="EE140" s="326"/>
      <c r="EF140" s="326"/>
      <c r="EG140" s="326"/>
      <c r="EH140" s="326"/>
      <c r="EI140" s="326"/>
      <c r="EJ140" s="326"/>
      <c r="EK140" s="326"/>
      <c r="EL140" s="326"/>
      <c r="EM140" s="326"/>
      <c r="EN140" s="326"/>
      <c r="EO140" s="326"/>
      <c r="EP140" s="326"/>
      <c r="EQ140" s="326"/>
      <c r="ER140" s="326"/>
      <c r="ES140" s="326"/>
      <c r="ET140" s="326"/>
      <c r="EU140" s="326"/>
      <c r="EV140" s="326"/>
      <c r="EW140" s="326"/>
    </row>
    <row r="141" spans="1:153" ht="29.25" customHeight="1">
      <c r="A141" s="694"/>
      <c r="B141" s="694"/>
      <c r="C141" s="694"/>
      <c r="D141" s="694"/>
      <c r="E141" s="694"/>
      <c r="F141" s="694"/>
      <c r="G141" s="694"/>
      <c r="H141" s="694"/>
      <c r="I141" s="698" t="s">
        <v>2949</v>
      </c>
      <c r="J141" s="699" t="s">
        <v>2669</v>
      </c>
      <c r="K141" s="700">
        <v>20</v>
      </c>
      <c r="L141" s="703">
        <v>8</v>
      </c>
      <c r="M141" s="348" t="s">
        <v>2948</v>
      </c>
      <c r="N141" s="341"/>
      <c r="O141" s="341"/>
      <c r="P141" s="348" t="s">
        <v>2950</v>
      </c>
      <c r="Q141" s="341"/>
      <c r="R141" s="341"/>
      <c r="S141" s="341"/>
      <c r="T141" s="341"/>
      <c r="U141" s="320"/>
      <c r="V141" s="320"/>
      <c r="W141" s="316"/>
      <c r="X141" s="316"/>
      <c r="Y141" s="316"/>
      <c r="Z141" s="316"/>
      <c r="AA141" s="334"/>
      <c r="AB141" s="334"/>
      <c r="AC141" s="334"/>
      <c r="AD141" s="334"/>
      <c r="AE141" s="334"/>
      <c r="AF141" s="331"/>
      <c r="AG141" s="331"/>
      <c r="AH141" s="331"/>
      <c r="AI141" s="331"/>
      <c r="AJ141" s="327"/>
      <c r="AK141" s="316"/>
      <c r="AL141" s="316"/>
      <c r="AM141" s="316"/>
      <c r="AN141" s="316"/>
      <c r="AO141" s="316"/>
      <c r="AP141" s="316"/>
      <c r="AQ141" s="324"/>
      <c r="AR141" s="325"/>
      <c r="AS141" s="334"/>
      <c r="AT141" s="326"/>
      <c r="AU141" s="326"/>
      <c r="AV141" s="326"/>
      <c r="AW141" s="326"/>
      <c r="AX141" s="326"/>
      <c r="AY141" s="328"/>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326"/>
      <c r="CR141" s="326"/>
      <c r="CS141" s="326"/>
      <c r="CT141" s="326"/>
      <c r="CU141" s="326"/>
      <c r="CV141" s="326"/>
      <c r="CW141" s="326"/>
      <c r="CX141" s="326"/>
      <c r="CY141" s="326"/>
      <c r="CZ141" s="326"/>
      <c r="DA141" s="326"/>
      <c r="DB141" s="326"/>
      <c r="DC141" s="326"/>
      <c r="DD141" s="326"/>
      <c r="DE141" s="326"/>
      <c r="DF141" s="326"/>
      <c r="DG141" s="326"/>
      <c r="DH141" s="326"/>
      <c r="DI141" s="326"/>
      <c r="DJ141" s="326"/>
      <c r="DK141" s="326"/>
      <c r="DL141" s="326"/>
      <c r="DM141" s="326"/>
      <c r="DN141" s="326"/>
      <c r="DO141" s="326"/>
      <c r="DP141" s="326"/>
      <c r="DQ141" s="326"/>
      <c r="DR141" s="326"/>
      <c r="DS141" s="326"/>
      <c r="DT141" s="326"/>
      <c r="DU141" s="326"/>
      <c r="DV141" s="326"/>
      <c r="DW141" s="326"/>
      <c r="DX141" s="326"/>
      <c r="DY141" s="326"/>
      <c r="DZ141" s="326"/>
      <c r="EA141" s="326"/>
      <c r="EB141" s="326"/>
      <c r="EC141" s="326"/>
      <c r="ED141" s="326"/>
      <c r="EE141" s="326"/>
      <c r="EF141" s="326"/>
      <c r="EG141" s="326"/>
      <c r="EH141" s="326"/>
      <c r="EI141" s="326"/>
      <c r="EJ141" s="326"/>
      <c r="EK141" s="326"/>
      <c r="EL141" s="326"/>
      <c r="EM141" s="326"/>
      <c r="EN141" s="326"/>
      <c r="EO141" s="326"/>
      <c r="EP141" s="326"/>
      <c r="EQ141" s="326"/>
      <c r="ER141" s="326"/>
      <c r="ES141" s="326"/>
      <c r="ET141" s="326"/>
      <c r="EU141" s="326"/>
      <c r="EV141" s="326"/>
      <c r="EW141" s="326"/>
    </row>
    <row r="142" spans="1:153" ht="37.5" customHeight="1">
      <c r="A142" s="694"/>
      <c r="B142" s="694"/>
      <c r="C142" s="694"/>
      <c r="D142" s="694"/>
      <c r="E142" s="694"/>
      <c r="F142" s="694"/>
      <c r="G142" s="694"/>
      <c r="H142" s="694"/>
      <c r="I142" s="698"/>
      <c r="J142" s="699"/>
      <c r="K142" s="700"/>
      <c r="L142" s="704"/>
      <c r="M142" s="348" t="s">
        <v>2951</v>
      </c>
      <c r="N142" s="341"/>
      <c r="O142" s="341"/>
      <c r="P142" s="348"/>
      <c r="Q142" s="341"/>
      <c r="R142" s="341"/>
      <c r="S142" s="341"/>
      <c r="T142" s="341"/>
      <c r="U142" s="320"/>
      <c r="V142" s="320"/>
      <c r="W142" s="316"/>
      <c r="X142" s="316"/>
      <c r="Y142" s="316"/>
      <c r="Z142" s="316"/>
      <c r="AA142" s="334"/>
      <c r="AB142" s="334"/>
      <c r="AC142" s="334"/>
      <c r="AD142" s="334"/>
      <c r="AE142" s="334"/>
      <c r="AF142" s="331"/>
      <c r="AG142" s="331"/>
      <c r="AH142" s="331"/>
      <c r="AI142" s="331"/>
      <c r="AJ142" s="327"/>
      <c r="AK142" s="316"/>
      <c r="AL142" s="316"/>
      <c r="AM142" s="316"/>
      <c r="AN142" s="316"/>
      <c r="AO142" s="316"/>
      <c r="AP142" s="316"/>
      <c r="AQ142" s="324"/>
      <c r="AR142" s="325"/>
      <c r="AS142" s="334"/>
      <c r="AT142" s="326"/>
      <c r="AU142" s="326"/>
      <c r="AV142" s="326"/>
      <c r="AW142" s="326"/>
      <c r="AX142" s="326"/>
      <c r="AY142" s="328"/>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c r="CH142" s="326"/>
      <c r="CI142" s="326"/>
      <c r="CJ142" s="326"/>
      <c r="CK142" s="326"/>
      <c r="CL142" s="326"/>
      <c r="CM142" s="326"/>
      <c r="CN142" s="326"/>
      <c r="CO142" s="326"/>
      <c r="CP142" s="326"/>
      <c r="CQ142" s="326"/>
      <c r="CR142" s="326"/>
      <c r="CS142" s="326"/>
      <c r="CT142" s="326"/>
      <c r="CU142" s="326"/>
      <c r="CV142" s="326"/>
      <c r="CW142" s="326"/>
      <c r="CX142" s="326"/>
      <c r="CY142" s="326"/>
      <c r="CZ142" s="326"/>
      <c r="DA142" s="326"/>
      <c r="DB142" s="326"/>
      <c r="DC142" s="326"/>
      <c r="DD142" s="326"/>
      <c r="DE142" s="326"/>
      <c r="DF142" s="326"/>
      <c r="DG142" s="326"/>
      <c r="DH142" s="326"/>
      <c r="DI142" s="326"/>
      <c r="DJ142" s="326"/>
      <c r="DK142" s="326"/>
      <c r="DL142" s="326"/>
      <c r="DM142" s="326"/>
      <c r="DN142" s="326"/>
      <c r="DO142" s="326"/>
      <c r="DP142" s="326"/>
      <c r="DQ142" s="326"/>
      <c r="DR142" s="326"/>
      <c r="DS142" s="326"/>
      <c r="DT142" s="326"/>
      <c r="DU142" s="326"/>
      <c r="DV142" s="326"/>
      <c r="DW142" s="326"/>
      <c r="DX142" s="326"/>
      <c r="DY142" s="326"/>
      <c r="DZ142" s="326"/>
      <c r="EA142" s="326"/>
      <c r="EB142" s="326"/>
      <c r="EC142" s="326"/>
      <c r="ED142" s="326"/>
      <c r="EE142" s="326"/>
      <c r="EF142" s="326"/>
      <c r="EG142" s="326"/>
      <c r="EH142" s="326"/>
      <c r="EI142" s="326"/>
      <c r="EJ142" s="326"/>
      <c r="EK142" s="326"/>
      <c r="EL142" s="326"/>
      <c r="EM142" s="326"/>
      <c r="EN142" s="326"/>
      <c r="EO142" s="326"/>
      <c r="EP142" s="326"/>
      <c r="EQ142" s="326"/>
      <c r="ER142" s="326"/>
      <c r="ES142" s="326"/>
      <c r="ET142" s="326"/>
      <c r="EU142" s="326"/>
      <c r="EV142" s="326"/>
      <c r="EW142" s="326"/>
    </row>
    <row r="143" spans="1:153" ht="39" customHeight="1">
      <c r="A143" s="694"/>
      <c r="B143" s="694"/>
      <c r="C143" s="694"/>
      <c r="D143" s="694"/>
      <c r="E143" s="694"/>
      <c r="F143" s="694"/>
      <c r="G143" s="694"/>
      <c r="H143" s="694"/>
      <c r="I143" s="698" t="s">
        <v>2952</v>
      </c>
      <c r="J143" s="699" t="s">
        <v>2922</v>
      </c>
      <c r="K143" s="700">
        <v>14</v>
      </c>
      <c r="L143" s="701">
        <v>1</v>
      </c>
      <c r="M143" s="348" t="s">
        <v>2948</v>
      </c>
      <c r="N143" s="341"/>
      <c r="O143" s="341"/>
      <c r="P143" s="348" t="s">
        <v>2953</v>
      </c>
      <c r="Q143" s="341"/>
      <c r="R143" s="341"/>
      <c r="S143" s="341"/>
      <c r="T143" s="341"/>
      <c r="U143" s="320"/>
      <c r="V143" s="320"/>
      <c r="W143" s="316"/>
      <c r="X143" s="316"/>
      <c r="Y143" s="316"/>
      <c r="Z143" s="316"/>
      <c r="AA143" s="334"/>
      <c r="AB143" s="334"/>
      <c r="AC143" s="334"/>
      <c r="AD143" s="334"/>
      <c r="AE143" s="334"/>
      <c r="AF143" s="331"/>
      <c r="AG143" s="331"/>
      <c r="AH143" s="331"/>
      <c r="AI143" s="331"/>
      <c r="AJ143" s="327"/>
      <c r="AK143" s="316"/>
      <c r="AL143" s="316"/>
      <c r="AM143" s="316"/>
      <c r="AN143" s="316"/>
      <c r="AO143" s="316"/>
      <c r="AP143" s="316"/>
      <c r="AQ143" s="324"/>
      <c r="AR143" s="325"/>
      <c r="AS143" s="334"/>
      <c r="AT143" s="326"/>
      <c r="AU143" s="326"/>
      <c r="AV143" s="326"/>
      <c r="AW143" s="326"/>
      <c r="AX143" s="326"/>
      <c r="AY143" s="328"/>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c r="CH143" s="326"/>
      <c r="CI143" s="326"/>
      <c r="CJ143" s="326"/>
      <c r="CK143" s="326"/>
      <c r="CL143" s="326"/>
      <c r="CM143" s="326"/>
      <c r="CN143" s="326"/>
      <c r="CO143" s="326"/>
      <c r="CP143" s="326"/>
      <c r="CQ143" s="326"/>
      <c r="CR143" s="326"/>
      <c r="CS143" s="326"/>
      <c r="CT143" s="326"/>
      <c r="CU143" s="326"/>
      <c r="CV143" s="326"/>
      <c r="CW143" s="326"/>
      <c r="CX143" s="326"/>
      <c r="CY143" s="326"/>
      <c r="CZ143" s="326"/>
      <c r="DA143" s="326"/>
      <c r="DB143" s="326"/>
      <c r="DC143" s="326"/>
      <c r="DD143" s="326"/>
      <c r="DE143" s="326"/>
      <c r="DF143" s="326"/>
      <c r="DG143" s="326"/>
      <c r="DH143" s="326"/>
      <c r="DI143" s="326"/>
      <c r="DJ143" s="326"/>
      <c r="DK143" s="326"/>
      <c r="DL143" s="326"/>
      <c r="DM143" s="326"/>
      <c r="DN143" s="326"/>
      <c r="DO143" s="326"/>
      <c r="DP143" s="326"/>
      <c r="DQ143" s="326"/>
      <c r="DR143" s="326"/>
      <c r="DS143" s="326"/>
      <c r="DT143" s="326"/>
      <c r="DU143" s="326"/>
      <c r="DV143" s="326"/>
      <c r="DW143" s="326"/>
      <c r="DX143" s="326"/>
      <c r="DY143" s="326"/>
      <c r="DZ143" s="326"/>
      <c r="EA143" s="326"/>
      <c r="EB143" s="326"/>
      <c r="EC143" s="326"/>
      <c r="ED143" s="326"/>
      <c r="EE143" s="326"/>
      <c r="EF143" s="326"/>
      <c r="EG143" s="326"/>
      <c r="EH143" s="326"/>
      <c r="EI143" s="326"/>
      <c r="EJ143" s="326"/>
      <c r="EK143" s="326"/>
      <c r="EL143" s="326"/>
      <c r="EM143" s="326"/>
      <c r="EN143" s="326"/>
      <c r="EO143" s="326"/>
      <c r="EP143" s="326"/>
      <c r="EQ143" s="326"/>
      <c r="ER143" s="326"/>
      <c r="ES143" s="326"/>
      <c r="ET143" s="326"/>
      <c r="EU143" s="326"/>
      <c r="EV143" s="326"/>
      <c r="EW143" s="326"/>
    </row>
    <row r="144" spans="1:153" ht="36" customHeight="1">
      <c r="A144" s="694"/>
      <c r="B144" s="694"/>
      <c r="C144" s="694"/>
      <c r="D144" s="694"/>
      <c r="E144" s="694"/>
      <c r="F144" s="694"/>
      <c r="G144" s="694"/>
      <c r="H144" s="694"/>
      <c r="I144" s="698"/>
      <c r="J144" s="699"/>
      <c r="K144" s="700"/>
      <c r="L144" s="701"/>
      <c r="M144" s="348" t="s">
        <v>2954</v>
      </c>
      <c r="N144" s="341"/>
      <c r="O144" s="341"/>
      <c r="P144" s="348"/>
      <c r="Q144" s="341"/>
      <c r="R144" s="341"/>
      <c r="S144" s="341"/>
      <c r="T144" s="341"/>
      <c r="U144" s="320"/>
      <c r="V144" s="320"/>
      <c r="W144" s="316"/>
      <c r="X144" s="316"/>
      <c r="Y144" s="316"/>
      <c r="Z144" s="316"/>
      <c r="AA144" s="334"/>
      <c r="AB144" s="334"/>
      <c r="AC144" s="334"/>
      <c r="AD144" s="334"/>
      <c r="AE144" s="334"/>
      <c r="AF144" s="331"/>
      <c r="AG144" s="331"/>
      <c r="AH144" s="331"/>
      <c r="AI144" s="331"/>
      <c r="AJ144" s="327"/>
      <c r="AK144" s="316"/>
      <c r="AL144" s="316"/>
      <c r="AM144" s="316"/>
      <c r="AN144" s="316"/>
      <c r="AO144" s="316"/>
      <c r="AP144" s="316"/>
      <c r="AQ144" s="324"/>
      <c r="AR144" s="325"/>
      <c r="AS144" s="334"/>
      <c r="AT144" s="326"/>
      <c r="AU144" s="326"/>
      <c r="AV144" s="326"/>
      <c r="AW144" s="326"/>
      <c r="AX144" s="326"/>
      <c r="AY144" s="328"/>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c r="CH144" s="326"/>
      <c r="CI144" s="326"/>
      <c r="CJ144" s="326"/>
      <c r="CK144" s="326"/>
      <c r="CL144" s="326"/>
      <c r="CM144" s="326"/>
      <c r="CN144" s="326"/>
      <c r="CO144" s="326"/>
      <c r="CP144" s="326"/>
      <c r="CQ144" s="326"/>
      <c r="CR144" s="326"/>
      <c r="CS144" s="326"/>
      <c r="CT144" s="326"/>
      <c r="CU144" s="326"/>
      <c r="CV144" s="326"/>
      <c r="CW144" s="326"/>
      <c r="CX144" s="326"/>
      <c r="CY144" s="326"/>
      <c r="CZ144" s="326"/>
      <c r="DA144" s="326"/>
      <c r="DB144" s="326"/>
      <c r="DC144" s="326"/>
      <c r="DD144" s="326"/>
      <c r="DE144" s="326"/>
      <c r="DF144" s="326"/>
      <c r="DG144" s="326"/>
      <c r="DH144" s="326"/>
      <c r="DI144" s="326"/>
      <c r="DJ144" s="326"/>
      <c r="DK144" s="326"/>
      <c r="DL144" s="326"/>
      <c r="DM144" s="326"/>
      <c r="DN144" s="326"/>
      <c r="DO144" s="326"/>
      <c r="DP144" s="326"/>
      <c r="DQ144" s="326"/>
      <c r="DR144" s="326"/>
      <c r="DS144" s="326"/>
      <c r="DT144" s="326"/>
      <c r="DU144" s="326"/>
      <c r="DV144" s="326"/>
      <c r="DW144" s="326"/>
      <c r="DX144" s="326"/>
      <c r="DY144" s="326"/>
      <c r="DZ144" s="326"/>
      <c r="EA144" s="326"/>
      <c r="EB144" s="326"/>
      <c r="EC144" s="326"/>
      <c r="ED144" s="326"/>
      <c r="EE144" s="326"/>
      <c r="EF144" s="326"/>
      <c r="EG144" s="326"/>
      <c r="EH144" s="326"/>
      <c r="EI144" s="326"/>
      <c r="EJ144" s="326"/>
      <c r="EK144" s="326"/>
      <c r="EL144" s="326"/>
      <c r="EM144" s="326"/>
      <c r="EN144" s="326"/>
      <c r="EO144" s="326"/>
      <c r="EP144" s="326"/>
      <c r="EQ144" s="326"/>
      <c r="ER144" s="326"/>
      <c r="ES144" s="326"/>
      <c r="ET144" s="326"/>
      <c r="EU144" s="326"/>
      <c r="EV144" s="326"/>
      <c r="EW144" s="326"/>
    </row>
    <row r="145" spans="1:153" ht="39" customHeight="1">
      <c r="A145" s="694"/>
      <c r="B145" s="694"/>
      <c r="C145" s="694"/>
      <c r="D145" s="694"/>
      <c r="E145" s="694"/>
      <c r="F145" s="694"/>
      <c r="G145" s="694"/>
      <c r="H145" s="694"/>
      <c r="I145" s="698" t="s">
        <v>2955</v>
      </c>
      <c r="J145" s="699" t="s">
        <v>2669</v>
      </c>
      <c r="K145" s="700">
        <v>5</v>
      </c>
      <c r="L145" s="702">
        <v>2</v>
      </c>
      <c r="M145" s="348" t="s">
        <v>2783</v>
      </c>
      <c r="N145" s="341"/>
      <c r="O145" s="341"/>
      <c r="P145" s="348" t="s">
        <v>2956</v>
      </c>
      <c r="Q145" s="341"/>
      <c r="R145" s="341"/>
      <c r="S145" s="341"/>
      <c r="T145" s="341"/>
      <c r="U145" s="320"/>
      <c r="V145" s="320"/>
      <c r="W145" s="316"/>
      <c r="X145" s="316"/>
      <c r="Y145" s="316"/>
      <c r="Z145" s="316"/>
      <c r="AA145" s="334"/>
      <c r="AB145" s="334"/>
      <c r="AC145" s="334"/>
      <c r="AD145" s="334"/>
      <c r="AE145" s="334"/>
      <c r="AF145" s="331"/>
      <c r="AG145" s="331"/>
      <c r="AH145" s="331"/>
      <c r="AI145" s="331"/>
      <c r="AJ145" s="327"/>
      <c r="AK145" s="316"/>
      <c r="AL145" s="316"/>
      <c r="AM145" s="316"/>
      <c r="AN145" s="316"/>
      <c r="AO145" s="316"/>
      <c r="AP145" s="316"/>
      <c r="AQ145" s="324"/>
      <c r="AR145" s="325"/>
      <c r="AS145" s="334"/>
      <c r="AT145" s="326"/>
      <c r="AU145" s="326"/>
      <c r="AV145" s="326"/>
      <c r="AW145" s="326"/>
      <c r="AX145" s="326"/>
      <c r="AY145" s="328"/>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c r="CH145" s="326"/>
      <c r="CI145" s="326"/>
      <c r="CJ145" s="326"/>
      <c r="CK145" s="326"/>
      <c r="CL145" s="326"/>
      <c r="CM145" s="326"/>
      <c r="CN145" s="326"/>
      <c r="CO145" s="326"/>
      <c r="CP145" s="326"/>
      <c r="CQ145" s="326"/>
      <c r="CR145" s="326"/>
      <c r="CS145" s="326"/>
      <c r="CT145" s="326"/>
      <c r="CU145" s="326"/>
      <c r="CV145" s="326"/>
      <c r="CW145" s="326"/>
      <c r="CX145" s="326"/>
      <c r="CY145" s="326"/>
      <c r="CZ145" s="326"/>
      <c r="DA145" s="326"/>
      <c r="DB145" s="326"/>
      <c r="DC145" s="326"/>
      <c r="DD145" s="326"/>
      <c r="DE145" s="326"/>
      <c r="DF145" s="326"/>
      <c r="DG145" s="326"/>
      <c r="DH145" s="326"/>
      <c r="DI145" s="326"/>
      <c r="DJ145" s="326"/>
      <c r="DK145" s="326"/>
      <c r="DL145" s="326"/>
      <c r="DM145" s="326"/>
      <c r="DN145" s="326"/>
      <c r="DO145" s="326"/>
      <c r="DP145" s="326"/>
      <c r="DQ145" s="326"/>
      <c r="DR145" s="326"/>
      <c r="DS145" s="326"/>
      <c r="DT145" s="326"/>
      <c r="DU145" s="326"/>
      <c r="DV145" s="326"/>
      <c r="DW145" s="326"/>
      <c r="DX145" s="326"/>
      <c r="DY145" s="326"/>
      <c r="DZ145" s="326"/>
      <c r="EA145" s="326"/>
      <c r="EB145" s="326"/>
      <c r="EC145" s="326"/>
      <c r="ED145" s="326"/>
      <c r="EE145" s="326"/>
      <c r="EF145" s="326"/>
      <c r="EG145" s="326"/>
      <c r="EH145" s="326"/>
      <c r="EI145" s="326"/>
      <c r="EJ145" s="326"/>
      <c r="EK145" s="326"/>
      <c r="EL145" s="326"/>
      <c r="EM145" s="326"/>
      <c r="EN145" s="326"/>
      <c r="EO145" s="326"/>
      <c r="EP145" s="326"/>
      <c r="EQ145" s="326"/>
      <c r="ER145" s="326"/>
      <c r="ES145" s="326"/>
      <c r="ET145" s="326"/>
      <c r="EU145" s="326"/>
      <c r="EV145" s="326"/>
      <c r="EW145" s="326"/>
    </row>
    <row r="146" spans="1:153" ht="90" customHeight="1">
      <c r="A146" s="694"/>
      <c r="B146" s="694"/>
      <c r="C146" s="694"/>
      <c r="D146" s="694"/>
      <c r="E146" s="694"/>
      <c r="F146" s="694"/>
      <c r="G146" s="694"/>
      <c r="H146" s="694"/>
      <c r="I146" s="698"/>
      <c r="J146" s="699"/>
      <c r="K146" s="700"/>
      <c r="L146" s="702"/>
      <c r="M146" s="348" t="s">
        <v>2957</v>
      </c>
      <c r="N146" s="341"/>
      <c r="O146" s="341"/>
      <c r="P146" s="348"/>
      <c r="Q146" s="341"/>
      <c r="R146" s="341"/>
      <c r="S146" s="341"/>
      <c r="T146" s="341"/>
      <c r="U146" s="320"/>
      <c r="V146" s="320"/>
      <c r="W146" s="316"/>
      <c r="X146" s="316"/>
      <c r="Y146" s="316"/>
      <c r="Z146" s="316"/>
      <c r="AA146" s="334"/>
      <c r="AB146" s="334"/>
      <c r="AC146" s="334"/>
      <c r="AD146" s="334"/>
      <c r="AE146" s="334"/>
      <c r="AF146" s="331"/>
      <c r="AG146" s="331"/>
      <c r="AH146" s="331"/>
      <c r="AI146" s="331"/>
      <c r="AJ146" s="327"/>
      <c r="AK146" s="316"/>
      <c r="AL146" s="316"/>
      <c r="AM146" s="316"/>
      <c r="AN146" s="316"/>
      <c r="AO146" s="316"/>
      <c r="AP146" s="316"/>
      <c r="AQ146" s="324"/>
      <c r="AR146" s="325"/>
      <c r="AS146" s="334"/>
      <c r="AT146" s="326"/>
      <c r="AU146" s="326"/>
      <c r="AV146" s="326"/>
      <c r="AW146" s="326"/>
      <c r="AX146" s="326"/>
      <c r="AY146" s="328"/>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c r="CR146" s="326"/>
      <c r="CS146" s="326"/>
      <c r="CT146" s="326"/>
      <c r="CU146" s="326"/>
      <c r="CV146" s="326"/>
      <c r="CW146" s="326"/>
      <c r="CX146" s="326"/>
      <c r="CY146" s="326"/>
      <c r="CZ146" s="326"/>
      <c r="DA146" s="326"/>
      <c r="DB146" s="326"/>
      <c r="DC146" s="326"/>
      <c r="DD146" s="326"/>
      <c r="DE146" s="326"/>
      <c r="DF146" s="326"/>
      <c r="DG146" s="326"/>
      <c r="DH146" s="326"/>
      <c r="DI146" s="326"/>
      <c r="DJ146" s="326"/>
      <c r="DK146" s="326"/>
      <c r="DL146" s="326"/>
      <c r="DM146" s="326"/>
      <c r="DN146" s="326"/>
      <c r="DO146" s="326"/>
      <c r="DP146" s="326"/>
      <c r="DQ146" s="326"/>
      <c r="DR146" s="326"/>
      <c r="DS146" s="326"/>
      <c r="DT146" s="326"/>
      <c r="DU146" s="326"/>
      <c r="DV146" s="326"/>
      <c r="DW146" s="326"/>
      <c r="DX146" s="326"/>
      <c r="DY146" s="326"/>
      <c r="DZ146" s="326"/>
      <c r="EA146" s="326"/>
      <c r="EB146" s="326"/>
      <c r="EC146" s="326"/>
      <c r="ED146" s="326"/>
      <c r="EE146" s="326"/>
      <c r="EF146" s="326"/>
      <c r="EG146" s="326"/>
      <c r="EH146" s="326"/>
      <c r="EI146" s="326"/>
      <c r="EJ146" s="326"/>
      <c r="EK146" s="326"/>
      <c r="EL146" s="326"/>
      <c r="EM146" s="326"/>
      <c r="EN146" s="326"/>
      <c r="EO146" s="326"/>
      <c r="EP146" s="326"/>
      <c r="EQ146" s="326"/>
      <c r="ER146" s="326"/>
      <c r="ES146" s="326"/>
      <c r="ET146" s="326"/>
      <c r="EU146" s="326"/>
      <c r="EV146" s="326"/>
      <c r="EW146" s="326"/>
    </row>
    <row r="147" spans="1:153" ht="36.75" customHeight="1">
      <c r="A147" s="694"/>
      <c r="B147" s="694"/>
      <c r="C147" s="694"/>
      <c r="D147" s="694"/>
      <c r="E147" s="694"/>
      <c r="F147" s="694"/>
      <c r="G147" s="694"/>
      <c r="H147" s="694"/>
      <c r="I147" s="698" t="s">
        <v>2958</v>
      </c>
      <c r="J147" s="699" t="s">
        <v>2669</v>
      </c>
      <c r="K147" s="700">
        <v>5</v>
      </c>
      <c r="L147" s="702">
        <v>2</v>
      </c>
      <c r="M147" s="348" t="s">
        <v>2783</v>
      </c>
      <c r="N147" s="341"/>
      <c r="O147" s="341"/>
      <c r="P147" s="348" t="s">
        <v>2959</v>
      </c>
      <c r="Q147" s="341"/>
      <c r="R147" s="341"/>
      <c r="S147" s="341"/>
      <c r="T147" s="341"/>
      <c r="U147" s="320"/>
      <c r="V147" s="320"/>
      <c r="W147" s="316"/>
      <c r="X147" s="316"/>
      <c r="Y147" s="316"/>
      <c r="Z147" s="316"/>
      <c r="AA147" s="334"/>
      <c r="AB147" s="334"/>
      <c r="AC147" s="334"/>
      <c r="AD147" s="334"/>
      <c r="AE147" s="334"/>
      <c r="AF147" s="331"/>
      <c r="AG147" s="331"/>
      <c r="AH147" s="331"/>
      <c r="AI147" s="331"/>
      <c r="AJ147" s="327"/>
      <c r="AK147" s="316"/>
      <c r="AL147" s="316"/>
      <c r="AM147" s="316"/>
      <c r="AN147" s="316"/>
      <c r="AO147" s="316"/>
      <c r="AP147" s="316"/>
      <c r="AQ147" s="324"/>
      <c r="AR147" s="325"/>
      <c r="AS147" s="334"/>
      <c r="AT147" s="326"/>
      <c r="AU147" s="326"/>
      <c r="AV147" s="326"/>
      <c r="AW147" s="326"/>
      <c r="AX147" s="326"/>
      <c r="AY147" s="328"/>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c r="CR147" s="326"/>
      <c r="CS147" s="326"/>
      <c r="CT147" s="326"/>
      <c r="CU147" s="326"/>
      <c r="CV147" s="326"/>
      <c r="CW147" s="326"/>
      <c r="CX147" s="326"/>
      <c r="CY147" s="326"/>
      <c r="CZ147" s="326"/>
      <c r="DA147" s="326"/>
      <c r="DB147" s="326"/>
      <c r="DC147" s="326"/>
      <c r="DD147" s="326"/>
      <c r="DE147" s="326"/>
      <c r="DF147" s="326"/>
      <c r="DG147" s="326"/>
      <c r="DH147" s="326"/>
      <c r="DI147" s="326"/>
      <c r="DJ147" s="326"/>
      <c r="DK147" s="326"/>
      <c r="DL147" s="326"/>
      <c r="DM147" s="326"/>
      <c r="DN147" s="326"/>
      <c r="DO147" s="326"/>
      <c r="DP147" s="326"/>
      <c r="DQ147" s="326"/>
      <c r="DR147" s="326"/>
      <c r="DS147" s="326"/>
      <c r="DT147" s="326"/>
      <c r="DU147" s="326"/>
      <c r="DV147" s="326"/>
      <c r="DW147" s="326"/>
      <c r="DX147" s="326"/>
      <c r="DY147" s="326"/>
      <c r="DZ147" s="326"/>
      <c r="EA147" s="326"/>
      <c r="EB147" s="326"/>
      <c r="EC147" s="326"/>
      <c r="ED147" s="326"/>
      <c r="EE147" s="326"/>
      <c r="EF147" s="326"/>
      <c r="EG147" s="326"/>
      <c r="EH147" s="326"/>
      <c r="EI147" s="326"/>
      <c r="EJ147" s="326"/>
      <c r="EK147" s="326"/>
      <c r="EL147" s="326"/>
      <c r="EM147" s="326"/>
      <c r="EN147" s="326"/>
      <c r="EO147" s="326"/>
      <c r="EP147" s="326"/>
      <c r="EQ147" s="326"/>
      <c r="ER147" s="326"/>
      <c r="ES147" s="326"/>
      <c r="ET147" s="326"/>
      <c r="EU147" s="326"/>
      <c r="EV147" s="326"/>
      <c r="EW147" s="326"/>
    </row>
    <row r="148" spans="1:153" ht="45.75" customHeight="1">
      <c r="A148" s="694"/>
      <c r="B148" s="694"/>
      <c r="C148" s="694"/>
      <c r="D148" s="694"/>
      <c r="E148" s="695"/>
      <c r="F148" s="695"/>
      <c r="G148" s="695"/>
      <c r="H148" s="695"/>
      <c r="I148" s="698"/>
      <c r="J148" s="699"/>
      <c r="K148" s="700"/>
      <c r="L148" s="702"/>
      <c r="M148" s="348" t="s">
        <v>2954</v>
      </c>
      <c r="N148" s="341"/>
      <c r="O148" s="341"/>
      <c r="P148" s="348"/>
      <c r="Q148" s="341"/>
      <c r="R148" s="341"/>
      <c r="S148" s="341"/>
      <c r="T148" s="341"/>
      <c r="U148" s="320"/>
      <c r="V148" s="320"/>
      <c r="W148" s="316"/>
      <c r="X148" s="316"/>
      <c r="Y148" s="316"/>
      <c r="Z148" s="316"/>
      <c r="AA148" s="334"/>
      <c r="AB148" s="334"/>
      <c r="AC148" s="334"/>
      <c r="AD148" s="334"/>
      <c r="AE148" s="334"/>
      <c r="AF148" s="331"/>
      <c r="AG148" s="331"/>
      <c r="AH148" s="331"/>
      <c r="AI148" s="331"/>
      <c r="AJ148" s="327"/>
      <c r="AK148" s="316"/>
      <c r="AL148" s="316"/>
      <c r="AM148" s="316"/>
      <c r="AN148" s="316"/>
      <c r="AO148" s="316"/>
      <c r="AP148" s="316"/>
      <c r="AQ148" s="324"/>
      <c r="AR148" s="325"/>
      <c r="AS148" s="334"/>
      <c r="AT148" s="326"/>
      <c r="AU148" s="326"/>
      <c r="AV148" s="326"/>
      <c r="AW148" s="326"/>
      <c r="AX148" s="326"/>
      <c r="AY148" s="328"/>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c r="CR148" s="326"/>
      <c r="CS148" s="326"/>
      <c r="CT148" s="326"/>
      <c r="CU148" s="326"/>
      <c r="CV148" s="326"/>
      <c r="CW148" s="326"/>
      <c r="CX148" s="326"/>
      <c r="CY148" s="326"/>
      <c r="CZ148" s="326"/>
      <c r="DA148" s="326"/>
      <c r="DB148" s="326"/>
      <c r="DC148" s="326"/>
      <c r="DD148" s="326"/>
      <c r="DE148" s="326"/>
      <c r="DF148" s="326"/>
      <c r="DG148" s="326"/>
      <c r="DH148" s="326"/>
      <c r="DI148" s="326"/>
      <c r="DJ148" s="326"/>
      <c r="DK148" s="326"/>
      <c r="DL148" s="326"/>
      <c r="DM148" s="326"/>
      <c r="DN148" s="326"/>
      <c r="DO148" s="326"/>
      <c r="DP148" s="326"/>
      <c r="DQ148" s="326"/>
      <c r="DR148" s="326"/>
      <c r="DS148" s="326"/>
      <c r="DT148" s="326"/>
      <c r="DU148" s="326"/>
      <c r="DV148" s="326"/>
      <c r="DW148" s="326"/>
      <c r="DX148" s="326"/>
      <c r="DY148" s="326"/>
      <c r="DZ148" s="326"/>
      <c r="EA148" s="326"/>
      <c r="EB148" s="326"/>
      <c r="EC148" s="326"/>
      <c r="ED148" s="326"/>
      <c r="EE148" s="326"/>
      <c r="EF148" s="326"/>
      <c r="EG148" s="326"/>
      <c r="EH148" s="326"/>
      <c r="EI148" s="326"/>
      <c r="EJ148" s="326"/>
      <c r="EK148" s="326"/>
      <c r="EL148" s="326"/>
      <c r="EM148" s="326"/>
      <c r="EN148" s="326"/>
      <c r="EO148" s="326"/>
      <c r="EP148" s="326"/>
      <c r="EQ148" s="326"/>
      <c r="ER148" s="326"/>
      <c r="ES148" s="326"/>
      <c r="ET148" s="326"/>
      <c r="EU148" s="326"/>
      <c r="EV148" s="326"/>
      <c r="EW148" s="326"/>
    </row>
    <row r="149" spans="1:153" ht="52.5" customHeight="1">
      <c r="A149" s="694"/>
      <c r="B149" s="694"/>
      <c r="C149" s="694"/>
      <c r="D149" s="694"/>
      <c r="E149" s="693" t="s">
        <v>2960</v>
      </c>
      <c r="F149" s="693"/>
      <c r="G149" s="693"/>
      <c r="H149" s="693"/>
      <c r="I149" s="347" t="s">
        <v>2961</v>
      </c>
      <c r="J149" s="348" t="s">
        <v>218</v>
      </c>
      <c r="K149" s="349">
        <v>5</v>
      </c>
      <c r="L149" s="352">
        <v>2</v>
      </c>
      <c r="M149" s="348" t="s">
        <v>2666</v>
      </c>
      <c r="N149" s="341"/>
      <c r="O149" s="341"/>
      <c r="P149" s="348" t="s">
        <v>2962</v>
      </c>
      <c r="Q149" s="341"/>
      <c r="R149" s="341"/>
      <c r="S149" s="341"/>
      <c r="T149" s="341"/>
      <c r="U149" s="320"/>
      <c r="V149" s="320"/>
      <c r="W149" s="316"/>
      <c r="X149" s="316"/>
      <c r="Y149" s="316"/>
      <c r="Z149" s="316"/>
      <c r="AA149" s="334"/>
      <c r="AB149" s="334"/>
      <c r="AC149" s="334"/>
      <c r="AD149" s="334"/>
      <c r="AE149" s="334"/>
      <c r="AF149" s="331"/>
      <c r="AG149" s="331"/>
      <c r="AH149" s="331"/>
      <c r="AI149" s="331"/>
      <c r="AJ149" s="327"/>
      <c r="AK149" s="316"/>
      <c r="AL149" s="316"/>
      <c r="AM149" s="316"/>
      <c r="AN149" s="316"/>
      <c r="AO149" s="316"/>
      <c r="AP149" s="316"/>
      <c r="AQ149" s="324"/>
      <c r="AR149" s="325"/>
      <c r="AS149" s="334"/>
      <c r="AT149" s="326"/>
      <c r="AU149" s="326"/>
      <c r="AV149" s="326"/>
      <c r="AW149" s="326"/>
      <c r="AX149" s="326"/>
      <c r="AY149" s="328"/>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26"/>
      <c r="CR149" s="326"/>
      <c r="CS149" s="326"/>
      <c r="CT149" s="326"/>
      <c r="CU149" s="326"/>
      <c r="CV149" s="326"/>
      <c r="CW149" s="326"/>
      <c r="CX149" s="326"/>
      <c r="CY149" s="326"/>
      <c r="CZ149" s="326"/>
      <c r="DA149" s="326"/>
      <c r="DB149" s="326"/>
      <c r="DC149" s="326"/>
      <c r="DD149" s="326"/>
      <c r="DE149" s="326"/>
      <c r="DF149" s="326"/>
      <c r="DG149" s="326"/>
      <c r="DH149" s="326"/>
      <c r="DI149" s="326"/>
      <c r="DJ149" s="326"/>
      <c r="DK149" s="326"/>
      <c r="DL149" s="326"/>
      <c r="DM149" s="326"/>
      <c r="DN149" s="326"/>
      <c r="DO149" s="326"/>
      <c r="DP149" s="326"/>
      <c r="DQ149" s="326"/>
      <c r="DR149" s="326"/>
      <c r="DS149" s="326"/>
      <c r="DT149" s="326"/>
      <c r="DU149" s="326"/>
      <c r="DV149" s="326"/>
      <c r="DW149" s="326"/>
      <c r="DX149" s="326"/>
      <c r="DY149" s="326"/>
      <c r="DZ149" s="326"/>
      <c r="EA149" s="326"/>
      <c r="EB149" s="326"/>
      <c r="EC149" s="326"/>
      <c r="ED149" s="326"/>
      <c r="EE149" s="326"/>
      <c r="EF149" s="326"/>
      <c r="EG149" s="326"/>
      <c r="EH149" s="326"/>
      <c r="EI149" s="326"/>
      <c r="EJ149" s="326"/>
      <c r="EK149" s="326"/>
      <c r="EL149" s="326"/>
      <c r="EM149" s="326"/>
      <c r="EN149" s="326"/>
      <c r="EO149" s="326"/>
      <c r="EP149" s="326"/>
      <c r="EQ149" s="326"/>
      <c r="ER149" s="326"/>
      <c r="ES149" s="326"/>
      <c r="ET149" s="326"/>
      <c r="EU149" s="326"/>
      <c r="EV149" s="326"/>
      <c r="EW149" s="326"/>
    </row>
    <row r="150" spans="1:153" ht="40.5" customHeight="1">
      <c r="A150" s="694"/>
      <c r="B150" s="694"/>
      <c r="C150" s="694"/>
      <c r="D150" s="694"/>
      <c r="E150" s="694"/>
      <c r="F150" s="694"/>
      <c r="G150" s="694"/>
      <c r="H150" s="694"/>
      <c r="I150" s="347" t="s">
        <v>2963</v>
      </c>
      <c r="J150" s="348" t="s">
        <v>218</v>
      </c>
      <c r="K150" s="349">
        <v>5</v>
      </c>
      <c r="L150" s="352">
        <v>2</v>
      </c>
      <c r="M150" s="348" t="s">
        <v>2666</v>
      </c>
      <c r="N150" s="341"/>
      <c r="O150" s="341"/>
      <c r="P150" s="348" t="s">
        <v>2964</v>
      </c>
      <c r="Q150" s="341"/>
      <c r="R150" s="341"/>
      <c r="S150" s="341"/>
      <c r="T150" s="341"/>
      <c r="U150" s="320"/>
      <c r="V150" s="320"/>
      <c r="W150" s="316"/>
      <c r="X150" s="316"/>
      <c r="Y150" s="316"/>
      <c r="Z150" s="316"/>
      <c r="AA150" s="334"/>
      <c r="AB150" s="334"/>
      <c r="AC150" s="334"/>
      <c r="AD150" s="334"/>
      <c r="AE150" s="334"/>
      <c r="AF150" s="331"/>
      <c r="AG150" s="331"/>
      <c r="AH150" s="331"/>
      <c r="AI150" s="331"/>
      <c r="AJ150" s="327"/>
      <c r="AK150" s="316"/>
      <c r="AL150" s="316"/>
      <c r="AM150" s="316"/>
      <c r="AN150" s="316"/>
      <c r="AO150" s="316"/>
      <c r="AP150" s="316"/>
      <c r="AQ150" s="324"/>
      <c r="AR150" s="325"/>
      <c r="AS150" s="334"/>
      <c r="AT150" s="326"/>
      <c r="AU150" s="326"/>
      <c r="AV150" s="326"/>
      <c r="AW150" s="326"/>
      <c r="AX150" s="326"/>
      <c r="AY150" s="328"/>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26"/>
      <c r="CR150" s="326"/>
      <c r="CS150" s="326"/>
      <c r="CT150" s="326"/>
      <c r="CU150" s="326"/>
      <c r="CV150" s="326"/>
      <c r="CW150" s="326"/>
      <c r="CX150" s="326"/>
      <c r="CY150" s="326"/>
      <c r="CZ150" s="326"/>
      <c r="DA150" s="326"/>
      <c r="DB150" s="326"/>
      <c r="DC150" s="326"/>
      <c r="DD150" s="326"/>
      <c r="DE150" s="326"/>
      <c r="DF150" s="326"/>
      <c r="DG150" s="326"/>
      <c r="DH150" s="326"/>
      <c r="DI150" s="326"/>
      <c r="DJ150" s="326"/>
      <c r="DK150" s="326"/>
      <c r="DL150" s="326"/>
      <c r="DM150" s="326"/>
      <c r="DN150" s="326"/>
      <c r="DO150" s="326"/>
      <c r="DP150" s="326"/>
      <c r="DQ150" s="326"/>
      <c r="DR150" s="326"/>
      <c r="DS150" s="326"/>
      <c r="DT150" s="326"/>
      <c r="DU150" s="326"/>
      <c r="DV150" s="326"/>
      <c r="DW150" s="326"/>
      <c r="DX150" s="326"/>
      <c r="DY150" s="326"/>
      <c r="DZ150" s="326"/>
      <c r="EA150" s="326"/>
      <c r="EB150" s="326"/>
      <c r="EC150" s="326"/>
      <c r="ED150" s="326"/>
      <c r="EE150" s="326"/>
      <c r="EF150" s="326"/>
      <c r="EG150" s="326"/>
      <c r="EH150" s="326"/>
      <c r="EI150" s="326"/>
      <c r="EJ150" s="326"/>
      <c r="EK150" s="326"/>
      <c r="EL150" s="326"/>
      <c r="EM150" s="326"/>
      <c r="EN150" s="326"/>
      <c r="EO150" s="326"/>
      <c r="EP150" s="326"/>
      <c r="EQ150" s="326"/>
      <c r="ER150" s="326"/>
      <c r="ES150" s="326"/>
      <c r="ET150" s="326"/>
      <c r="EU150" s="326"/>
      <c r="EV150" s="326"/>
      <c r="EW150" s="326"/>
    </row>
    <row r="151" spans="1:153" ht="70.5" customHeight="1">
      <c r="A151" s="694"/>
      <c r="B151" s="694"/>
      <c r="C151" s="694"/>
      <c r="D151" s="694"/>
      <c r="E151" s="694"/>
      <c r="F151" s="694"/>
      <c r="G151" s="694"/>
      <c r="H151" s="694"/>
      <c r="I151" s="347" t="s">
        <v>2965</v>
      </c>
      <c r="J151" s="348" t="s">
        <v>543</v>
      </c>
      <c r="K151" s="349">
        <v>1</v>
      </c>
      <c r="L151" s="353">
        <v>1</v>
      </c>
      <c r="M151" s="348" t="s">
        <v>2666</v>
      </c>
      <c r="N151" s="341"/>
      <c r="O151" s="341"/>
      <c r="P151" s="373" t="s">
        <v>2920</v>
      </c>
      <c r="Q151" s="341"/>
      <c r="R151" s="341"/>
      <c r="S151" s="341"/>
      <c r="T151" s="341"/>
      <c r="U151" s="320"/>
      <c r="V151" s="320"/>
      <c r="W151" s="316"/>
      <c r="X151" s="316"/>
      <c r="Y151" s="316"/>
      <c r="Z151" s="316"/>
      <c r="AA151" s="334"/>
      <c r="AB151" s="334"/>
      <c r="AC151" s="334"/>
      <c r="AD151" s="334"/>
      <c r="AE151" s="334"/>
      <c r="AF151" s="331"/>
      <c r="AG151" s="331"/>
      <c r="AH151" s="331"/>
      <c r="AI151" s="331"/>
      <c r="AJ151" s="327"/>
      <c r="AK151" s="316"/>
      <c r="AL151" s="316"/>
      <c r="AM151" s="316"/>
      <c r="AN151" s="316"/>
      <c r="AO151" s="316"/>
      <c r="AP151" s="316"/>
      <c r="AQ151" s="324"/>
      <c r="AR151" s="325"/>
      <c r="AS151" s="334"/>
      <c r="AT151" s="326"/>
      <c r="AU151" s="326"/>
      <c r="AV151" s="326"/>
      <c r="AW151" s="326"/>
      <c r="AX151" s="326"/>
      <c r="AY151" s="328"/>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row>
    <row r="152" spans="1:153" ht="48" customHeight="1">
      <c r="A152" s="694"/>
      <c r="B152" s="694"/>
      <c r="C152" s="694"/>
      <c r="D152" s="694"/>
      <c r="E152" s="694"/>
      <c r="F152" s="694"/>
      <c r="G152" s="694"/>
      <c r="H152" s="694"/>
      <c r="I152" s="347" t="s">
        <v>2966</v>
      </c>
      <c r="J152" s="348" t="s">
        <v>543</v>
      </c>
      <c r="K152" s="349">
        <v>1</v>
      </c>
      <c r="L152" s="696" t="s">
        <v>2665</v>
      </c>
      <c r="M152" s="348" t="s">
        <v>2666</v>
      </c>
      <c r="N152" s="328"/>
      <c r="O152" s="328"/>
      <c r="P152" s="733" t="s">
        <v>2667</v>
      </c>
      <c r="Q152" s="734"/>
      <c r="R152" s="734"/>
      <c r="S152" s="734"/>
      <c r="T152" s="734"/>
      <c r="U152" s="734"/>
      <c r="V152" s="734"/>
      <c r="W152" s="734"/>
      <c r="X152" s="734"/>
      <c r="Y152" s="734"/>
      <c r="Z152" s="734"/>
      <c r="AA152" s="734"/>
      <c r="AB152" s="734"/>
      <c r="AC152" s="734"/>
      <c r="AD152" s="734"/>
      <c r="AE152" s="734"/>
      <c r="AF152" s="734"/>
      <c r="AG152" s="734"/>
      <c r="AH152" s="734"/>
      <c r="AI152" s="734"/>
      <c r="AJ152" s="734"/>
      <c r="AK152" s="734"/>
      <c r="AL152" s="734"/>
      <c r="AM152" s="734"/>
      <c r="AN152" s="734"/>
      <c r="AO152" s="734"/>
      <c r="AP152" s="734"/>
      <c r="AQ152" s="734"/>
      <c r="AR152" s="734"/>
      <c r="AS152" s="734"/>
      <c r="AT152" s="734"/>
      <c r="AU152" s="734"/>
      <c r="AV152" s="734"/>
      <c r="AW152" s="734"/>
      <c r="AX152" s="734"/>
      <c r="AY152" s="735"/>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26"/>
      <c r="CR152" s="326"/>
      <c r="CS152" s="326"/>
      <c r="CT152" s="326"/>
      <c r="CU152" s="326"/>
      <c r="CV152" s="326"/>
      <c r="CW152" s="326"/>
      <c r="CX152" s="326"/>
      <c r="CY152" s="326"/>
      <c r="CZ152" s="326"/>
      <c r="DA152" s="326"/>
      <c r="DB152" s="326"/>
      <c r="DC152" s="326"/>
      <c r="DD152" s="326"/>
      <c r="DE152" s="326"/>
      <c r="DF152" s="326"/>
      <c r="DG152" s="326"/>
      <c r="DH152" s="326"/>
      <c r="DI152" s="326"/>
      <c r="DJ152" s="326"/>
      <c r="DK152" s="326"/>
      <c r="DL152" s="326"/>
      <c r="DM152" s="326"/>
      <c r="DN152" s="326"/>
      <c r="DO152" s="326"/>
      <c r="DP152" s="326"/>
      <c r="DQ152" s="326"/>
      <c r="DR152" s="326"/>
      <c r="DS152" s="326"/>
      <c r="DT152" s="326"/>
      <c r="DU152" s="326"/>
      <c r="DV152" s="326"/>
      <c r="DW152" s="326"/>
      <c r="DX152" s="326"/>
      <c r="DY152" s="326"/>
      <c r="DZ152" s="326"/>
      <c r="EA152" s="326"/>
      <c r="EB152" s="326"/>
      <c r="EC152" s="326"/>
      <c r="ED152" s="326"/>
      <c r="EE152" s="326"/>
      <c r="EF152" s="326"/>
      <c r="EG152" s="326"/>
      <c r="EH152" s="326"/>
      <c r="EI152" s="326"/>
      <c r="EJ152" s="326"/>
      <c r="EK152" s="326"/>
      <c r="EL152" s="326"/>
      <c r="EM152" s="326"/>
      <c r="EN152" s="326"/>
      <c r="EO152" s="326"/>
      <c r="EP152" s="326"/>
      <c r="EQ152" s="326"/>
      <c r="ER152" s="326"/>
      <c r="ES152" s="326"/>
      <c r="ET152" s="326"/>
      <c r="EU152" s="326"/>
      <c r="EV152" s="326"/>
      <c r="EW152" s="326"/>
    </row>
    <row r="153" spans="1:153" ht="69" customHeight="1">
      <c r="A153" s="694"/>
      <c r="B153" s="694"/>
      <c r="C153" s="694"/>
      <c r="D153" s="694"/>
      <c r="E153" s="694"/>
      <c r="F153" s="694"/>
      <c r="G153" s="694"/>
      <c r="H153" s="694"/>
      <c r="I153" s="347" t="s">
        <v>2967</v>
      </c>
      <c r="J153" s="348" t="s">
        <v>2669</v>
      </c>
      <c r="K153" s="349">
        <v>5</v>
      </c>
      <c r="L153" s="697"/>
      <c r="M153" s="348" t="s">
        <v>2666</v>
      </c>
      <c r="N153" s="272"/>
      <c r="O153" s="272"/>
      <c r="P153" s="733" t="s">
        <v>2667</v>
      </c>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5"/>
    </row>
    <row r="154" spans="1:153" ht="47.25">
      <c r="A154" s="694"/>
      <c r="B154" s="694"/>
      <c r="C154" s="694"/>
      <c r="D154" s="694"/>
      <c r="E154" s="694"/>
      <c r="F154" s="694"/>
      <c r="G154" s="694"/>
      <c r="H154" s="694"/>
      <c r="I154" s="347" t="s">
        <v>2968</v>
      </c>
      <c r="J154" s="348" t="s">
        <v>164</v>
      </c>
      <c r="K154" s="349">
        <v>1</v>
      </c>
      <c r="L154" s="352">
        <v>1</v>
      </c>
      <c r="M154" s="348" t="s">
        <v>2969</v>
      </c>
      <c r="N154" s="272"/>
      <c r="O154" s="272"/>
      <c r="P154" s="374"/>
      <c r="Q154" s="272"/>
      <c r="R154" s="272"/>
      <c r="S154" s="272"/>
      <c r="T154" s="272"/>
      <c r="U154" s="272"/>
      <c r="V154" s="272"/>
      <c r="W154" s="272"/>
      <c r="X154" s="272"/>
      <c r="Y154" s="272"/>
      <c r="Z154" s="273"/>
      <c r="AA154" s="273"/>
      <c r="AB154" s="273"/>
      <c r="AC154" s="273"/>
      <c r="AD154" s="273"/>
      <c r="AE154" s="273"/>
      <c r="AF154" s="273"/>
      <c r="AG154" s="273"/>
      <c r="AH154" s="273"/>
      <c r="AI154" s="273"/>
      <c r="AJ154" s="273"/>
      <c r="AK154" s="273"/>
      <c r="AL154" s="273"/>
      <c r="AM154" s="273"/>
      <c r="AN154" s="273"/>
      <c r="AO154" s="273"/>
      <c r="AP154" s="273"/>
      <c r="AQ154" s="273"/>
      <c r="AR154" s="273"/>
      <c r="AY154" s="272"/>
    </row>
    <row r="155" spans="1:153" ht="57" customHeight="1">
      <c r="A155" s="694"/>
      <c r="B155" s="694"/>
      <c r="C155" s="694"/>
      <c r="D155" s="694"/>
      <c r="E155" s="694"/>
      <c r="F155" s="694"/>
      <c r="G155" s="694"/>
      <c r="H155" s="694"/>
      <c r="I155" s="347" t="s">
        <v>2970</v>
      </c>
      <c r="J155" s="348" t="s">
        <v>463</v>
      </c>
      <c r="K155" s="357"/>
      <c r="L155" s="696" t="s">
        <v>2665</v>
      </c>
      <c r="M155" s="348" t="s">
        <v>2971</v>
      </c>
      <c r="N155" s="272"/>
      <c r="O155" s="272"/>
      <c r="P155" s="733" t="s">
        <v>2703</v>
      </c>
      <c r="Q155" s="734"/>
      <c r="R155" s="734"/>
      <c r="S155" s="734"/>
      <c r="T155" s="734"/>
      <c r="U155" s="734"/>
      <c r="V155" s="734"/>
      <c r="W155" s="734"/>
      <c r="X155" s="734"/>
      <c r="Y155" s="734"/>
      <c r="Z155" s="734"/>
      <c r="AA155" s="734"/>
      <c r="AB155" s="734"/>
      <c r="AC155" s="734"/>
      <c r="AD155" s="734"/>
      <c r="AE155" s="734"/>
      <c r="AF155" s="734"/>
      <c r="AG155" s="734"/>
      <c r="AH155" s="734"/>
      <c r="AI155" s="734"/>
      <c r="AJ155" s="734"/>
      <c r="AK155" s="734"/>
      <c r="AL155" s="734"/>
      <c r="AM155" s="734"/>
      <c r="AN155" s="734"/>
      <c r="AO155" s="734"/>
      <c r="AP155" s="734"/>
      <c r="AQ155" s="734"/>
      <c r="AR155" s="734"/>
      <c r="AS155" s="734"/>
      <c r="AT155" s="734"/>
      <c r="AU155" s="734"/>
      <c r="AV155" s="734"/>
      <c r="AW155" s="734"/>
      <c r="AX155" s="734"/>
      <c r="AY155" s="735"/>
    </row>
    <row r="156" spans="1:153" ht="51.75" customHeight="1">
      <c r="A156" s="694"/>
      <c r="B156" s="694"/>
      <c r="C156" s="694"/>
      <c r="D156" s="694"/>
      <c r="E156" s="694"/>
      <c r="F156" s="694"/>
      <c r="G156" s="694"/>
      <c r="H156" s="694"/>
      <c r="I156" s="347" t="s">
        <v>2972</v>
      </c>
      <c r="J156" s="348" t="s">
        <v>2771</v>
      </c>
      <c r="K156" s="349">
        <v>1</v>
      </c>
      <c r="L156" s="697"/>
      <c r="M156" s="348" t="s">
        <v>2666</v>
      </c>
      <c r="N156" s="272"/>
      <c r="O156" s="272"/>
      <c r="P156" s="733" t="s">
        <v>2667</v>
      </c>
      <c r="Q156" s="734"/>
      <c r="R156" s="734"/>
      <c r="S156" s="734"/>
      <c r="T156" s="734"/>
      <c r="U156" s="734"/>
      <c r="V156" s="734"/>
      <c r="W156" s="734"/>
      <c r="X156" s="734"/>
      <c r="Y156" s="734"/>
      <c r="Z156" s="734"/>
      <c r="AA156" s="734"/>
      <c r="AB156" s="734"/>
      <c r="AC156" s="734"/>
      <c r="AD156" s="734"/>
      <c r="AE156" s="734"/>
      <c r="AF156" s="734"/>
      <c r="AG156" s="734"/>
      <c r="AH156" s="734"/>
      <c r="AI156" s="734"/>
      <c r="AJ156" s="734"/>
      <c r="AK156" s="734"/>
      <c r="AL156" s="734"/>
      <c r="AM156" s="734"/>
      <c r="AN156" s="734"/>
      <c r="AO156" s="734"/>
      <c r="AP156" s="734"/>
      <c r="AQ156" s="734"/>
      <c r="AR156" s="734"/>
      <c r="AS156" s="734"/>
      <c r="AT156" s="734"/>
      <c r="AU156" s="734"/>
      <c r="AV156" s="734"/>
      <c r="AW156" s="734"/>
      <c r="AX156" s="734"/>
      <c r="AY156" s="735"/>
    </row>
    <row r="157" spans="1:153" ht="67.5" customHeight="1">
      <c r="A157" s="694"/>
      <c r="B157" s="694"/>
      <c r="C157" s="694"/>
      <c r="D157" s="694"/>
      <c r="E157" s="694"/>
      <c r="F157" s="694"/>
      <c r="G157" s="694"/>
      <c r="H157" s="694"/>
      <c r="I157" s="347" t="s">
        <v>2973</v>
      </c>
      <c r="J157" s="348" t="s">
        <v>2669</v>
      </c>
      <c r="K157" s="349">
        <v>2</v>
      </c>
      <c r="L157" s="352">
        <v>1</v>
      </c>
      <c r="M157" s="348" t="s">
        <v>2666</v>
      </c>
      <c r="N157" s="272"/>
      <c r="O157" s="272"/>
      <c r="P157" s="348" t="s">
        <v>2974</v>
      </c>
      <c r="Q157" s="272"/>
      <c r="R157" s="272"/>
      <c r="S157" s="272"/>
      <c r="T157" s="272"/>
      <c r="U157" s="272"/>
      <c r="V157" s="272"/>
      <c r="W157" s="272"/>
      <c r="X157" s="272"/>
      <c r="Y157" s="272"/>
      <c r="Z157" s="273"/>
      <c r="AA157" s="273"/>
      <c r="AB157" s="273"/>
      <c r="AC157" s="273"/>
      <c r="AD157" s="273"/>
      <c r="AE157" s="273"/>
      <c r="AF157" s="273"/>
      <c r="AG157" s="273"/>
      <c r="AH157" s="273"/>
      <c r="AI157" s="273"/>
      <c r="AJ157" s="273"/>
      <c r="AK157" s="273"/>
      <c r="AL157" s="273"/>
      <c r="AM157" s="273"/>
      <c r="AN157" s="273"/>
      <c r="AO157" s="273"/>
      <c r="AP157" s="273"/>
      <c r="AQ157" s="273"/>
      <c r="AR157" s="273"/>
      <c r="AY157" s="272"/>
    </row>
    <row r="158" spans="1:153" ht="63" customHeight="1">
      <c r="A158" s="695"/>
      <c r="B158" s="695"/>
      <c r="C158" s="695"/>
      <c r="D158" s="695"/>
      <c r="E158" s="695"/>
      <c r="F158" s="695"/>
      <c r="G158" s="695"/>
      <c r="H158" s="695"/>
      <c r="I158" s="347" t="s">
        <v>2975</v>
      </c>
      <c r="J158" s="348" t="s">
        <v>164</v>
      </c>
      <c r="K158" s="349">
        <v>1</v>
      </c>
      <c r="L158" s="353">
        <v>1</v>
      </c>
      <c r="M158" s="348" t="s">
        <v>2666</v>
      </c>
      <c r="N158" s="272"/>
      <c r="O158" s="272"/>
      <c r="P158" s="373" t="s">
        <v>2976</v>
      </c>
      <c r="Q158" s="272"/>
      <c r="R158" s="272"/>
      <c r="S158" s="272"/>
      <c r="T158" s="272"/>
      <c r="U158" s="272"/>
      <c r="V158" s="272"/>
      <c r="W158" s="272"/>
      <c r="X158" s="272"/>
      <c r="Y158" s="272"/>
      <c r="Z158" s="273"/>
      <c r="AA158" s="273"/>
      <c r="AB158" s="273"/>
      <c r="AC158" s="273"/>
      <c r="AD158" s="273"/>
      <c r="AE158" s="273"/>
      <c r="AF158" s="273"/>
      <c r="AG158" s="273"/>
      <c r="AH158" s="273"/>
      <c r="AI158" s="273"/>
      <c r="AJ158" s="273"/>
      <c r="AK158" s="273"/>
      <c r="AL158" s="273"/>
      <c r="AM158" s="273"/>
      <c r="AN158" s="273"/>
      <c r="AO158" s="273"/>
      <c r="AP158" s="273"/>
      <c r="AQ158" s="273"/>
      <c r="AR158" s="273"/>
      <c r="AY158" s="272"/>
    </row>
    <row r="159" spans="1:153">
      <c r="B159" s="268"/>
      <c r="D159" s="268"/>
      <c r="F159" s="269"/>
      <c r="H159" s="269"/>
      <c r="J159" s="268"/>
      <c r="K159" s="272"/>
      <c r="L159" s="272"/>
      <c r="M159" s="272"/>
      <c r="N159" s="272"/>
      <c r="O159" s="272"/>
      <c r="P159" s="272"/>
      <c r="Q159" s="272"/>
      <c r="R159" s="272"/>
      <c r="S159" s="272"/>
      <c r="T159" s="272"/>
      <c r="U159" s="272"/>
      <c r="V159" s="272"/>
      <c r="W159" s="272"/>
      <c r="X159" s="272"/>
      <c r="Y159" s="272"/>
      <c r="Z159" s="273"/>
      <c r="AA159" s="273"/>
      <c r="AB159" s="273"/>
      <c r="AC159" s="273"/>
      <c r="AD159" s="273"/>
      <c r="AE159" s="273"/>
      <c r="AF159" s="273"/>
      <c r="AG159" s="273"/>
      <c r="AH159" s="273"/>
      <c r="AI159" s="273"/>
      <c r="AJ159" s="273"/>
      <c r="AK159" s="273"/>
      <c r="AL159" s="273"/>
      <c r="AM159" s="273"/>
      <c r="AN159" s="273"/>
      <c r="AO159" s="273"/>
      <c r="AP159" s="273"/>
      <c r="AQ159" s="273"/>
      <c r="AR159" s="273"/>
      <c r="AY159" s="272"/>
    </row>
    <row r="160" spans="1:153">
      <c r="B160" s="268"/>
      <c r="D160" s="268"/>
      <c r="F160" s="269"/>
      <c r="H160" s="269"/>
      <c r="J160" s="268"/>
      <c r="K160" s="272"/>
      <c r="L160" s="272"/>
      <c r="M160" s="272"/>
      <c r="N160" s="272"/>
      <c r="O160" s="272"/>
      <c r="P160" s="272"/>
      <c r="Q160" s="272"/>
      <c r="R160" s="272"/>
      <c r="S160" s="272"/>
      <c r="T160" s="272"/>
      <c r="U160" s="272"/>
      <c r="V160" s="272"/>
      <c r="W160" s="272"/>
      <c r="X160" s="272"/>
      <c r="Y160" s="272"/>
      <c r="Z160" s="273"/>
      <c r="AA160" s="273"/>
      <c r="AB160" s="273"/>
      <c r="AC160" s="273"/>
      <c r="AD160" s="273"/>
      <c r="AE160" s="273"/>
      <c r="AF160" s="273"/>
      <c r="AG160" s="273"/>
      <c r="AH160" s="273"/>
      <c r="AI160" s="273"/>
      <c r="AJ160" s="273"/>
      <c r="AK160" s="273"/>
      <c r="AL160" s="273"/>
      <c r="AM160" s="273"/>
      <c r="AN160" s="273"/>
      <c r="AO160" s="273"/>
      <c r="AP160" s="273"/>
      <c r="AQ160" s="273"/>
      <c r="AR160" s="273"/>
      <c r="AY160" s="272"/>
    </row>
    <row r="161" spans="2:51">
      <c r="B161" s="268"/>
      <c r="D161" s="268"/>
      <c r="F161" s="269"/>
      <c r="H161" s="269"/>
      <c r="J161" s="268"/>
      <c r="K161" s="272"/>
      <c r="L161" s="272"/>
      <c r="M161" s="272"/>
      <c r="N161" s="272"/>
      <c r="O161" s="272"/>
      <c r="P161" s="272"/>
      <c r="Q161" s="272"/>
      <c r="R161" s="272"/>
      <c r="S161" s="272"/>
      <c r="T161" s="272"/>
      <c r="U161" s="272"/>
      <c r="V161" s="272"/>
      <c r="W161" s="272"/>
      <c r="X161" s="272"/>
      <c r="Y161" s="272"/>
      <c r="Z161" s="273"/>
      <c r="AA161" s="273"/>
      <c r="AB161" s="273"/>
      <c r="AC161" s="273"/>
      <c r="AD161" s="273"/>
      <c r="AE161" s="273"/>
      <c r="AF161" s="273"/>
      <c r="AG161" s="273"/>
      <c r="AH161" s="273"/>
      <c r="AI161" s="273"/>
      <c r="AJ161" s="273"/>
      <c r="AK161" s="273"/>
      <c r="AL161" s="273"/>
      <c r="AM161" s="273"/>
      <c r="AN161" s="273"/>
      <c r="AO161" s="273"/>
      <c r="AP161" s="273"/>
      <c r="AQ161" s="273"/>
      <c r="AR161" s="273"/>
      <c r="AY161" s="272"/>
    </row>
    <row r="162" spans="2:51">
      <c r="B162" s="268"/>
      <c r="D162" s="268"/>
      <c r="F162" s="269"/>
      <c r="H162" s="269"/>
      <c r="J162" s="268"/>
      <c r="K162" s="272"/>
      <c r="L162" s="272"/>
      <c r="M162" s="272"/>
      <c r="N162" s="272"/>
      <c r="O162" s="272"/>
      <c r="P162" s="272"/>
      <c r="Q162" s="272"/>
      <c r="R162" s="272"/>
      <c r="S162" s="272"/>
      <c r="T162" s="272"/>
      <c r="U162" s="272"/>
      <c r="V162" s="272"/>
      <c r="W162" s="272"/>
      <c r="X162" s="272"/>
      <c r="Y162" s="272"/>
      <c r="Z162" s="273"/>
      <c r="AA162" s="273"/>
      <c r="AB162" s="273"/>
      <c r="AC162" s="273"/>
      <c r="AD162" s="273"/>
      <c r="AE162" s="273"/>
      <c r="AF162" s="273"/>
      <c r="AG162" s="273"/>
      <c r="AH162" s="273"/>
      <c r="AI162" s="273"/>
      <c r="AJ162" s="273"/>
      <c r="AK162" s="273"/>
      <c r="AL162" s="273"/>
      <c r="AM162" s="273"/>
      <c r="AN162" s="273"/>
      <c r="AO162" s="273"/>
      <c r="AP162" s="273"/>
      <c r="AQ162" s="273"/>
      <c r="AR162" s="273"/>
      <c r="AY162" s="272"/>
    </row>
    <row r="163" spans="2:51">
      <c r="B163" s="268"/>
      <c r="D163" s="268"/>
      <c r="F163" s="269"/>
      <c r="H163" s="269"/>
      <c r="J163" s="268"/>
      <c r="K163" s="272"/>
      <c r="L163" s="272"/>
      <c r="M163" s="272"/>
      <c r="N163" s="272"/>
      <c r="O163" s="272"/>
      <c r="P163" s="272"/>
      <c r="Q163" s="272"/>
      <c r="R163" s="272"/>
      <c r="S163" s="272"/>
      <c r="T163" s="272"/>
      <c r="U163" s="272"/>
      <c r="V163" s="272"/>
      <c r="W163" s="272"/>
      <c r="X163" s="272"/>
      <c r="Y163" s="272"/>
      <c r="Z163" s="273"/>
      <c r="AA163" s="273"/>
      <c r="AB163" s="273"/>
      <c r="AC163" s="273"/>
      <c r="AD163" s="273"/>
      <c r="AE163" s="273"/>
      <c r="AF163" s="273"/>
      <c r="AG163" s="273"/>
      <c r="AH163" s="273"/>
      <c r="AI163" s="273"/>
      <c r="AJ163" s="273"/>
      <c r="AK163" s="273"/>
      <c r="AL163" s="273"/>
      <c r="AM163" s="273"/>
      <c r="AN163" s="273"/>
      <c r="AO163" s="273"/>
      <c r="AP163" s="273"/>
      <c r="AQ163" s="273"/>
      <c r="AR163" s="273"/>
      <c r="AY163" s="272"/>
    </row>
    <row r="164" spans="2:51">
      <c r="B164" s="268"/>
      <c r="D164" s="268"/>
      <c r="F164" s="269"/>
      <c r="H164" s="269"/>
      <c r="J164" s="268"/>
      <c r="K164" s="272"/>
      <c r="L164" s="272"/>
      <c r="M164" s="272"/>
      <c r="N164" s="272"/>
      <c r="O164" s="272"/>
      <c r="P164" s="272"/>
      <c r="Q164" s="272"/>
      <c r="R164" s="272"/>
      <c r="S164" s="272"/>
      <c r="T164" s="272"/>
      <c r="U164" s="272"/>
      <c r="V164" s="272"/>
      <c r="W164" s="272"/>
      <c r="X164" s="272"/>
      <c r="Y164" s="272"/>
      <c r="Z164" s="273"/>
      <c r="AA164" s="273"/>
      <c r="AB164" s="273"/>
      <c r="AC164" s="273"/>
      <c r="AD164" s="273"/>
      <c r="AE164" s="273"/>
      <c r="AF164" s="273"/>
      <c r="AG164" s="273"/>
      <c r="AH164" s="273"/>
      <c r="AI164" s="273"/>
      <c r="AJ164" s="273"/>
      <c r="AK164" s="273"/>
      <c r="AL164" s="273"/>
      <c r="AM164" s="273"/>
      <c r="AN164" s="273"/>
      <c r="AO164" s="273"/>
      <c r="AP164" s="273"/>
      <c r="AQ164" s="273"/>
      <c r="AR164" s="273"/>
      <c r="AY164" s="272"/>
    </row>
    <row r="165" spans="2:51">
      <c r="B165" s="268"/>
      <c r="D165" s="268"/>
      <c r="F165" s="269"/>
      <c r="H165" s="269"/>
      <c r="J165" s="268"/>
      <c r="K165" s="272"/>
      <c r="L165" s="272"/>
      <c r="M165" s="272"/>
      <c r="N165" s="272"/>
      <c r="O165" s="272"/>
      <c r="P165" s="272"/>
      <c r="Q165" s="272"/>
      <c r="R165" s="272"/>
      <c r="S165" s="272"/>
      <c r="T165" s="272"/>
      <c r="U165" s="272"/>
      <c r="V165" s="272"/>
      <c r="W165" s="272"/>
      <c r="X165" s="272"/>
      <c r="Y165" s="272"/>
      <c r="Z165" s="273"/>
      <c r="AA165" s="273"/>
      <c r="AB165" s="273"/>
      <c r="AC165" s="273"/>
      <c r="AD165" s="273"/>
      <c r="AE165" s="273"/>
      <c r="AF165" s="273"/>
      <c r="AG165" s="273"/>
      <c r="AH165" s="273"/>
      <c r="AI165" s="273"/>
      <c r="AJ165" s="273"/>
      <c r="AK165" s="273"/>
      <c r="AL165" s="273"/>
      <c r="AM165" s="273"/>
      <c r="AN165" s="273"/>
      <c r="AO165" s="273"/>
      <c r="AP165" s="273"/>
      <c r="AQ165" s="273"/>
      <c r="AR165" s="273"/>
      <c r="AY165" s="272"/>
    </row>
    <row r="166" spans="2:51">
      <c r="B166" s="268"/>
      <c r="D166" s="268"/>
      <c r="F166" s="269"/>
      <c r="H166" s="269"/>
      <c r="J166" s="268"/>
      <c r="K166" s="272"/>
      <c r="L166" s="272"/>
      <c r="M166" s="272"/>
      <c r="N166" s="272"/>
      <c r="O166" s="272"/>
      <c r="P166" s="272"/>
      <c r="Q166" s="272"/>
      <c r="R166" s="272"/>
      <c r="S166" s="272"/>
      <c r="T166" s="272"/>
      <c r="U166" s="272"/>
      <c r="V166" s="272"/>
      <c r="W166" s="272"/>
      <c r="X166" s="272"/>
      <c r="Y166" s="272"/>
      <c r="Z166" s="273"/>
      <c r="AA166" s="273"/>
      <c r="AB166" s="273"/>
      <c r="AC166" s="273"/>
      <c r="AD166" s="273"/>
      <c r="AE166" s="273"/>
      <c r="AF166" s="273"/>
      <c r="AG166" s="273"/>
      <c r="AH166" s="273"/>
      <c r="AI166" s="273"/>
      <c r="AJ166" s="273"/>
      <c r="AK166" s="273"/>
      <c r="AL166" s="273"/>
      <c r="AM166" s="273"/>
      <c r="AN166" s="273"/>
      <c r="AO166" s="273"/>
      <c r="AP166" s="273"/>
      <c r="AQ166" s="273"/>
      <c r="AR166" s="273"/>
      <c r="AY166" s="272"/>
    </row>
    <row r="167" spans="2:51">
      <c r="B167" s="268"/>
      <c r="D167" s="268"/>
      <c r="F167" s="269"/>
      <c r="H167" s="269"/>
      <c r="J167" s="268"/>
      <c r="K167" s="272"/>
      <c r="L167" s="272"/>
      <c r="M167" s="272"/>
      <c r="N167" s="272"/>
      <c r="O167" s="272"/>
      <c r="P167" s="272"/>
      <c r="Q167" s="272"/>
      <c r="R167" s="272"/>
      <c r="S167" s="272"/>
      <c r="T167" s="272"/>
      <c r="U167" s="272"/>
      <c r="V167" s="272"/>
      <c r="W167" s="272"/>
      <c r="X167" s="272"/>
      <c r="Y167" s="272"/>
      <c r="Z167" s="273"/>
      <c r="AA167" s="273"/>
      <c r="AB167" s="273"/>
      <c r="AC167" s="273"/>
      <c r="AD167" s="273"/>
      <c r="AE167" s="273"/>
      <c r="AF167" s="273"/>
      <c r="AG167" s="273"/>
      <c r="AH167" s="273"/>
      <c r="AI167" s="273"/>
      <c r="AJ167" s="273"/>
      <c r="AK167" s="273"/>
      <c r="AL167" s="273"/>
      <c r="AM167" s="273"/>
      <c r="AN167" s="273"/>
      <c r="AO167" s="273"/>
      <c r="AP167" s="273"/>
      <c r="AQ167" s="273"/>
      <c r="AR167" s="273"/>
      <c r="AY167" s="272"/>
    </row>
    <row r="168" spans="2:51">
      <c r="B168" s="268"/>
      <c r="D168" s="268"/>
      <c r="F168" s="269"/>
      <c r="H168" s="269"/>
      <c r="J168" s="268"/>
      <c r="K168" s="272"/>
      <c r="L168" s="272"/>
      <c r="M168" s="272"/>
      <c r="N168" s="272"/>
      <c r="O168" s="272"/>
      <c r="P168" s="272"/>
      <c r="Q168" s="272"/>
      <c r="R168" s="272"/>
      <c r="S168" s="272"/>
      <c r="T168" s="272"/>
      <c r="U168" s="272"/>
      <c r="V168" s="272"/>
      <c r="W168" s="272"/>
      <c r="X168" s="272"/>
      <c r="Y168" s="272"/>
      <c r="Z168" s="273"/>
      <c r="AA168" s="273"/>
      <c r="AB168" s="273"/>
      <c r="AC168" s="273"/>
      <c r="AD168" s="273"/>
      <c r="AE168" s="273"/>
      <c r="AF168" s="273"/>
      <c r="AG168" s="273"/>
      <c r="AH168" s="273"/>
      <c r="AI168" s="273"/>
      <c r="AJ168" s="273"/>
      <c r="AK168" s="273"/>
      <c r="AL168" s="273"/>
      <c r="AM168" s="273"/>
      <c r="AN168" s="273"/>
      <c r="AO168" s="273"/>
      <c r="AP168" s="273"/>
      <c r="AQ168" s="273"/>
      <c r="AR168" s="273"/>
      <c r="AY168" s="272"/>
    </row>
    <row r="169" spans="2:51">
      <c r="B169" s="268"/>
      <c r="D169" s="268"/>
      <c r="F169" s="269"/>
      <c r="H169" s="269"/>
      <c r="J169" s="268"/>
      <c r="K169" s="272"/>
      <c r="L169" s="272"/>
      <c r="M169" s="272"/>
      <c r="N169" s="272"/>
      <c r="O169" s="272"/>
      <c r="P169" s="272"/>
      <c r="Q169" s="272"/>
      <c r="R169" s="272"/>
      <c r="S169" s="272"/>
      <c r="T169" s="272"/>
      <c r="U169" s="272"/>
      <c r="V169" s="272"/>
      <c r="W169" s="272"/>
      <c r="X169" s="272"/>
      <c r="Y169" s="272"/>
      <c r="Z169" s="273"/>
      <c r="AA169" s="273"/>
      <c r="AB169" s="273"/>
      <c r="AC169" s="273"/>
      <c r="AD169" s="273"/>
      <c r="AE169" s="273"/>
      <c r="AF169" s="273"/>
      <c r="AG169" s="273"/>
      <c r="AH169" s="273"/>
      <c r="AI169" s="273"/>
      <c r="AJ169" s="273"/>
      <c r="AK169" s="273"/>
      <c r="AL169" s="273"/>
      <c r="AM169" s="273"/>
      <c r="AN169" s="273"/>
      <c r="AO169" s="273"/>
      <c r="AP169" s="273"/>
      <c r="AQ169" s="273"/>
      <c r="AR169" s="273"/>
      <c r="AY169" s="272"/>
    </row>
    <row r="170" spans="2:51">
      <c r="B170" s="268"/>
      <c r="D170" s="268"/>
      <c r="F170" s="269"/>
      <c r="H170" s="269"/>
      <c r="J170" s="268"/>
      <c r="K170" s="272"/>
      <c r="L170" s="272"/>
      <c r="M170" s="272"/>
      <c r="N170" s="272"/>
      <c r="O170" s="272"/>
      <c r="P170" s="272"/>
      <c r="Q170" s="272"/>
      <c r="R170" s="272"/>
      <c r="S170" s="272"/>
      <c r="T170" s="272"/>
      <c r="U170" s="272"/>
      <c r="V170" s="272"/>
      <c r="W170" s="272"/>
      <c r="X170" s="272"/>
      <c r="Y170" s="272"/>
      <c r="Z170" s="273"/>
      <c r="AA170" s="273"/>
      <c r="AB170" s="273"/>
      <c r="AC170" s="273"/>
      <c r="AD170" s="273"/>
      <c r="AE170" s="273"/>
      <c r="AF170" s="273"/>
      <c r="AG170" s="273"/>
      <c r="AH170" s="273"/>
      <c r="AI170" s="273"/>
      <c r="AJ170" s="273"/>
      <c r="AK170" s="273"/>
      <c r="AL170" s="273"/>
      <c r="AM170" s="273"/>
      <c r="AN170" s="273"/>
      <c r="AO170" s="273"/>
      <c r="AP170" s="273"/>
      <c r="AQ170" s="273"/>
      <c r="AR170" s="273"/>
      <c r="AY170" s="272"/>
    </row>
    <row r="171" spans="2:51">
      <c r="B171" s="268"/>
      <c r="D171" s="268"/>
      <c r="F171" s="269"/>
      <c r="H171" s="269"/>
      <c r="J171" s="268"/>
      <c r="K171" s="272"/>
      <c r="L171" s="272"/>
      <c r="M171" s="272"/>
      <c r="N171" s="272"/>
      <c r="O171" s="272"/>
      <c r="P171" s="272"/>
      <c r="Q171" s="272"/>
      <c r="R171" s="272"/>
      <c r="S171" s="272"/>
      <c r="T171" s="272"/>
      <c r="U171" s="272"/>
      <c r="V171" s="272"/>
      <c r="W171" s="272"/>
      <c r="X171" s="272"/>
      <c r="Y171" s="272"/>
      <c r="Z171" s="273"/>
      <c r="AA171" s="273"/>
      <c r="AB171" s="273"/>
      <c r="AC171" s="273"/>
      <c r="AD171" s="273"/>
      <c r="AE171" s="273"/>
      <c r="AF171" s="273"/>
      <c r="AG171" s="273"/>
      <c r="AH171" s="273"/>
      <c r="AI171" s="273"/>
      <c r="AJ171" s="273"/>
      <c r="AK171" s="273"/>
      <c r="AL171" s="273"/>
      <c r="AM171" s="273"/>
      <c r="AN171" s="273"/>
      <c r="AO171" s="273"/>
      <c r="AP171" s="273"/>
      <c r="AQ171" s="273"/>
      <c r="AR171" s="273"/>
      <c r="AY171" s="272"/>
    </row>
    <row r="172" spans="2:51">
      <c r="B172" s="268"/>
      <c r="D172" s="268"/>
      <c r="F172" s="269"/>
      <c r="H172" s="269"/>
      <c r="J172" s="268"/>
      <c r="K172" s="272"/>
      <c r="L172" s="272"/>
      <c r="M172" s="272"/>
      <c r="N172" s="272"/>
      <c r="O172" s="272"/>
      <c r="P172" s="272"/>
      <c r="Q172" s="272"/>
      <c r="R172" s="272"/>
      <c r="S172" s="272"/>
      <c r="T172" s="272"/>
      <c r="U172" s="272"/>
      <c r="V172" s="272"/>
      <c r="W172" s="272"/>
      <c r="X172" s="272"/>
      <c r="Y172" s="272"/>
      <c r="Z172" s="273"/>
      <c r="AA172" s="273"/>
      <c r="AB172" s="273"/>
      <c r="AC172" s="273"/>
      <c r="AD172" s="273"/>
      <c r="AE172" s="273"/>
      <c r="AF172" s="273"/>
      <c r="AG172" s="273"/>
      <c r="AH172" s="273"/>
      <c r="AI172" s="273"/>
      <c r="AJ172" s="273"/>
      <c r="AK172" s="273"/>
      <c r="AL172" s="273"/>
      <c r="AM172" s="273"/>
      <c r="AN172" s="273"/>
      <c r="AO172" s="273"/>
      <c r="AP172" s="273"/>
      <c r="AQ172" s="273"/>
      <c r="AR172" s="273"/>
      <c r="AY172" s="272"/>
    </row>
    <row r="173" spans="2:51">
      <c r="B173" s="268"/>
      <c r="D173" s="268"/>
      <c r="F173" s="269"/>
      <c r="H173" s="269"/>
      <c r="J173" s="268"/>
      <c r="K173" s="272"/>
      <c r="L173" s="272"/>
      <c r="M173" s="272"/>
      <c r="N173" s="272"/>
      <c r="O173" s="272"/>
      <c r="P173" s="272"/>
      <c r="Q173" s="272"/>
      <c r="R173" s="272"/>
      <c r="S173" s="272"/>
      <c r="T173" s="272"/>
      <c r="U173" s="272"/>
      <c r="V173" s="272"/>
      <c r="W173" s="272"/>
      <c r="X173" s="272"/>
      <c r="Y173" s="272"/>
      <c r="Z173" s="273"/>
      <c r="AA173" s="273"/>
      <c r="AB173" s="273"/>
      <c r="AC173" s="273"/>
      <c r="AD173" s="273"/>
      <c r="AE173" s="273"/>
      <c r="AF173" s="273"/>
      <c r="AG173" s="273"/>
      <c r="AH173" s="273"/>
      <c r="AI173" s="273"/>
      <c r="AJ173" s="273"/>
      <c r="AK173" s="273"/>
      <c r="AL173" s="273"/>
      <c r="AM173" s="273"/>
      <c r="AN173" s="273"/>
      <c r="AO173" s="273"/>
      <c r="AP173" s="273"/>
      <c r="AQ173" s="273"/>
      <c r="AR173" s="273"/>
      <c r="AY173" s="272"/>
    </row>
    <row r="174" spans="2:51">
      <c r="B174" s="268"/>
      <c r="D174" s="268"/>
      <c r="F174" s="269"/>
      <c r="H174" s="269"/>
      <c r="J174" s="268"/>
      <c r="K174" s="272"/>
      <c r="L174" s="272"/>
      <c r="M174" s="272"/>
      <c r="N174" s="272"/>
      <c r="O174" s="272"/>
      <c r="P174" s="272"/>
      <c r="Q174" s="272"/>
      <c r="R174" s="272"/>
      <c r="S174" s="272"/>
      <c r="T174" s="272"/>
      <c r="U174" s="272"/>
      <c r="V174" s="272"/>
      <c r="W174" s="272"/>
      <c r="X174" s="272"/>
      <c r="Y174" s="272"/>
      <c r="Z174" s="273"/>
      <c r="AA174" s="273"/>
      <c r="AB174" s="273"/>
      <c r="AC174" s="273"/>
      <c r="AD174" s="273"/>
      <c r="AE174" s="273"/>
      <c r="AF174" s="273"/>
      <c r="AG174" s="273"/>
      <c r="AH174" s="273"/>
      <c r="AI174" s="273"/>
      <c r="AJ174" s="273"/>
      <c r="AK174" s="273"/>
      <c r="AL174" s="273"/>
      <c r="AM174" s="273"/>
      <c r="AN174" s="273"/>
      <c r="AO174" s="273"/>
      <c r="AP174" s="273"/>
      <c r="AQ174" s="273"/>
      <c r="AR174" s="273"/>
      <c r="AY174" s="272"/>
    </row>
    <row r="175" spans="2:51">
      <c r="B175" s="268"/>
      <c r="D175" s="268"/>
      <c r="F175" s="269"/>
      <c r="H175" s="269"/>
      <c r="J175" s="268"/>
      <c r="K175" s="272"/>
      <c r="L175" s="272"/>
      <c r="M175" s="272"/>
      <c r="N175" s="272"/>
      <c r="O175" s="272"/>
      <c r="P175" s="272"/>
      <c r="Q175" s="272"/>
      <c r="R175" s="272"/>
      <c r="S175" s="272"/>
      <c r="T175" s="272"/>
      <c r="U175" s="272"/>
      <c r="V175" s="272"/>
      <c r="W175" s="272"/>
      <c r="X175" s="272"/>
      <c r="Y175" s="272"/>
      <c r="Z175" s="273"/>
      <c r="AA175" s="273"/>
      <c r="AB175" s="273"/>
      <c r="AC175" s="273"/>
      <c r="AD175" s="273"/>
      <c r="AE175" s="273"/>
      <c r="AF175" s="273"/>
      <c r="AG175" s="273"/>
      <c r="AH175" s="273"/>
      <c r="AI175" s="273"/>
      <c r="AJ175" s="273"/>
      <c r="AK175" s="273"/>
      <c r="AL175" s="273"/>
      <c r="AM175" s="273"/>
      <c r="AN175" s="273"/>
      <c r="AO175" s="273"/>
      <c r="AP175" s="273"/>
      <c r="AQ175" s="273"/>
      <c r="AR175" s="273"/>
      <c r="AY175" s="272"/>
    </row>
    <row r="176" spans="2:51">
      <c r="B176" s="268"/>
      <c r="D176" s="268"/>
      <c r="F176" s="269"/>
      <c r="H176" s="269"/>
      <c r="J176" s="268"/>
      <c r="K176" s="272"/>
      <c r="L176" s="272"/>
      <c r="M176" s="272"/>
      <c r="N176" s="272"/>
      <c r="O176" s="272"/>
      <c r="P176" s="272"/>
      <c r="Q176" s="272"/>
      <c r="R176" s="272"/>
      <c r="S176" s="272"/>
      <c r="T176" s="272"/>
      <c r="U176" s="272"/>
      <c r="V176" s="272"/>
      <c r="W176" s="272"/>
      <c r="X176" s="272"/>
      <c r="Y176" s="272"/>
      <c r="Z176" s="273"/>
      <c r="AA176" s="273"/>
      <c r="AB176" s="273"/>
      <c r="AC176" s="273"/>
      <c r="AD176" s="273"/>
      <c r="AE176" s="273"/>
      <c r="AF176" s="273"/>
      <c r="AG176" s="273"/>
      <c r="AH176" s="273"/>
      <c r="AI176" s="273"/>
      <c r="AJ176" s="273"/>
      <c r="AK176" s="273"/>
      <c r="AL176" s="273"/>
      <c r="AM176" s="273"/>
      <c r="AN176" s="273"/>
      <c r="AO176" s="273"/>
      <c r="AP176" s="273"/>
      <c r="AQ176" s="273"/>
      <c r="AR176" s="273"/>
      <c r="AY176" s="272"/>
    </row>
    <row r="177" spans="2:51">
      <c r="B177" s="268"/>
      <c r="D177" s="268"/>
      <c r="F177" s="269"/>
      <c r="H177" s="269"/>
      <c r="J177" s="268"/>
      <c r="K177" s="272"/>
      <c r="L177" s="272"/>
      <c r="M177" s="272"/>
      <c r="N177" s="272"/>
      <c r="O177" s="272"/>
      <c r="P177" s="272"/>
      <c r="Q177" s="272"/>
      <c r="R177" s="272"/>
      <c r="S177" s="272"/>
      <c r="T177" s="272"/>
      <c r="U177" s="272"/>
      <c r="V177" s="272"/>
      <c r="W177" s="272"/>
      <c r="X177" s="272"/>
      <c r="Y177" s="272"/>
      <c r="Z177" s="273"/>
      <c r="AA177" s="273"/>
      <c r="AB177" s="273"/>
      <c r="AC177" s="273"/>
      <c r="AD177" s="273"/>
      <c r="AE177" s="273"/>
      <c r="AF177" s="273"/>
      <c r="AG177" s="273"/>
      <c r="AH177" s="273"/>
      <c r="AI177" s="273"/>
      <c r="AJ177" s="273"/>
      <c r="AK177" s="273"/>
      <c r="AL177" s="273"/>
      <c r="AM177" s="273"/>
      <c r="AN177" s="273"/>
      <c r="AO177" s="273"/>
      <c r="AP177" s="273"/>
      <c r="AQ177" s="273"/>
      <c r="AR177" s="273"/>
      <c r="AY177" s="272"/>
    </row>
    <row r="178" spans="2:51">
      <c r="B178" s="268"/>
      <c r="D178" s="268"/>
      <c r="F178" s="269"/>
      <c r="H178" s="269"/>
      <c r="J178" s="268"/>
      <c r="K178" s="272"/>
      <c r="L178" s="272"/>
      <c r="M178" s="272"/>
      <c r="N178" s="272"/>
      <c r="O178" s="272"/>
      <c r="P178" s="272"/>
      <c r="Q178" s="272"/>
      <c r="R178" s="272"/>
      <c r="S178" s="272"/>
      <c r="T178" s="272"/>
      <c r="U178" s="272"/>
      <c r="V178" s="272"/>
      <c r="W178" s="272"/>
      <c r="X178" s="272"/>
      <c r="Y178" s="272"/>
      <c r="Z178" s="273"/>
      <c r="AA178" s="273"/>
      <c r="AB178" s="273"/>
      <c r="AC178" s="273"/>
      <c r="AD178" s="273"/>
      <c r="AE178" s="273"/>
      <c r="AF178" s="273"/>
      <c r="AG178" s="273"/>
      <c r="AH178" s="273"/>
      <c r="AI178" s="273"/>
      <c r="AJ178" s="273"/>
      <c r="AK178" s="273"/>
      <c r="AL178" s="273"/>
      <c r="AM178" s="273"/>
      <c r="AN178" s="273"/>
      <c r="AO178" s="273"/>
      <c r="AP178" s="273"/>
      <c r="AQ178" s="273"/>
      <c r="AR178" s="273"/>
      <c r="AY178" s="272"/>
    </row>
    <row r="179" spans="2:51">
      <c r="B179" s="268"/>
      <c r="D179" s="268"/>
      <c r="F179" s="269"/>
      <c r="H179" s="269"/>
      <c r="J179" s="268"/>
      <c r="K179" s="272"/>
      <c r="L179" s="272"/>
      <c r="M179" s="272"/>
      <c r="N179" s="272"/>
      <c r="O179" s="272"/>
      <c r="P179" s="272"/>
      <c r="Q179" s="272"/>
      <c r="R179" s="272"/>
      <c r="S179" s="272"/>
      <c r="T179" s="272"/>
      <c r="U179" s="272"/>
      <c r="V179" s="272"/>
      <c r="W179" s="272"/>
      <c r="X179" s="272"/>
      <c r="Y179" s="272"/>
      <c r="Z179" s="273"/>
      <c r="AA179" s="273"/>
      <c r="AB179" s="273"/>
      <c r="AC179" s="273"/>
      <c r="AD179" s="273"/>
      <c r="AE179" s="273"/>
      <c r="AF179" s="273"/>
      <c r="AG179" s="273"/>
      <c r="AH179" s="273"/>
      <c r="AI179" s="273"/>
      <c r="AJ179" s="273"/>
      <c r="AK179" s="273"/>
      <c r="AL179" s="273"/>
      <c r="AM179" s="273"/>
      <c r="AN179" s="273"/>
      <c r="AO179" s="273"/>
      <c r="AP179" s="273"/>
      <c r="AQ179" s="273"/>
      <c r="AR179" s="273"/>
      <c r="AY179" s="272"/>
    </row>
    <row r="180" spans="2:51">
      <c r="B180" s="268"/>
      <c r="D180" s="268"/>
      <c r="F180" s="269"/>
      <c r="H180" s="269"/>
      <c r="J180" s="268"/>
      <c r="K180" s="272"/>
      <c r="L180" s="272"/>
      <c r="M180" s="272"/>
      <c r="N180" s="272"/>
      <c r="O180" s="272"/>
      <c r="P180" s="272"/>
      <c r="Q180" s="272"/>
      <c r="R180" s="272"/>
      <c r="S180" s="272"/>
      <c r="T180" s="272"/>
      <c r="U180" s="272"/>
      <c r="V180" s="272"/>
      <c r="W180" s="272"/>
      <c r="X180" s="272"/>
      <c r="Y180" s="272"/>
      <c r="Z180" s="273"/>
      <c r="AA180" s="273"/>
      <c r="AB180" s="273"/>
      <c r="AC180" s="273"/>
      <c r="AD180" s="273"/>
      <c r="AE180" s="273"/>
      <c r="AF180" s="273"/>
      <c r="AG180" s="273"/>
      <c r="AH180" s="273"/>
      <c r="AI180" s="273"/>
      <c r="AJ180" s="273"/>
      <c r="AK180" s="273"/>
      <c r="AL180" s="273"/>
      <c r="AM180" s="273"/>
      <c r="AN180" s="273"/>
      <c r="AO180" s="273"/>
      <c r="AP180" s="273"/>
      <c r="AQ180" s="273"/>
      <c r="AR180" s="273"/>
      <c r="AY180" s="272"/>
    </row>
    <row r="181" spans="2:51">
      <c r="B181" s="268"/>
      <c r="D181" s="268"/>
      <c r="F181" s="269"/>
      <c r="H181" s="269"/>
      <c r="J181" s="268"/>
      <c r="K181" s="272"/>
      <c r="L181" s="272"/>
      <c r="M181" s="272"/>
      <c r="N181" s="272"/>
      <c r="O181" s="272"/>
      <c r="P181" s="272"/>
      <c r="Q181" s="272"/>
      <c r="R181" s="272"/>
      <c r="S181" s="272"/>
      <c r="T181" s="272"/>
      <c r="U181" s="272"/>
      <c r="V181" s="272"/>
      <c r="W181" s="272"/>
      <c r="X181" s="272"/>
      <c r="Y181" s="272"/>
      <c r="Z181" s="273"/>
      <c r="AA181" s="273"/>
      <c r="AB181" s="273"/>
      <c r="AC181" s="273"/>
      <c r="AD181" s="273"/>
      <c r="AE181" s="273"/>
      <c r="AF181" s="273"/>
      <c r="AG181" s="273"/>
      <c r="AH181" s="273"/>
      <c r="AI181" s="273"/>
      <c r="AJ181" s="273"/>
      <c r="AK181" s="273"/>
      <c r="AL181" s="273"/>
      <c r="AM181" s="273"/>
      <c r="AN181" s="273"/>
      <c r="AO181" s="273"/>
      <c r="AP181" s="273"/>
      <c r="AQ181" s="273"/>
      <c r="AR181" s="273"/>
      <c r="AY181" s="272"/>
    </row>
    <row r="182" spans="2:51">
      <c r="B182" s="268"/>
      <c r="D182" s="268"/>
      <c r="F182" s="269"/>
      <c r="H182" s="269"/>
      <c r="J182" s="268"/>
      <c r="K182" s="272"/>
      <c r="L182" s="272"/>
      <c r="M182" s="272"/>
      <c r="N182" s="272"/>
      <c r="O182" s="272"/>
      <c r="P182" s="272"/>
      <c r="Q182" s="272"/>
      <c r="R182" s="272"/>
      <c r="S182" s="272"/>
      <c r="T182" s="272"/>
      <c r="U182" s="272"/>
      <c r="V182" s="272"/>
      <c r="W182" s="272"/>
      <c r="X182" s="272"/>
      <c r="Y182" s="272"/>
      <c r="Z182" s="273"/>
      <c r="AA182" s="273"/>
      <c r="AB182" s="273"/>
      <c r="AC182" s="273"/>
      <c r="AD182" s="273"/>
      <c r="AE182" s="273"/>
      <c r="AF182" s="273"/>
      <c r="AG182" s="273"/>
      <c r="AH182" s="273"/>
      <c r="AI182" s="273"/>
      <c r="AJ182" s="273"/>
      <c r="AK182" s="273"/>
      <c r="AL182" s="273"/>
      <c r="AM182" s="273"/>
      <c r="AN182" s="273"/>
      <c r="AO182" s="273"/>
      <c r="AP182" s="273"/>
      <c r="AQ182" s="273"/>
      <c r="AR182" s="273"/>
      <c r="AY182" s="272"/>
    </row>
    <row r="183" spans="2:51">
      <c r="B183" s="268"/>
      <c r="D183" s="268"/>
      <c r="F183" s="269"/>
      <c r="H183" s="269"/>
      <c r="J183" s="268"/>
      <c r="K183" s="272"/>
      <c r="L183" s="272"/>
      <c r="M183" s="272"/>
      <c r="N183" s="272"/>
      <c r="O183" s="272"/>
      <c r="P183" s="272"/>
      <c r="Q183" s="272"/>
      <c r="R183" s="272"/>
      <c r="S183" s="272"/>
      <c r="T183" s="272"/>
      <c r="U183" s="272"/>
      <c r="V183" s="272"/>
      <c r="W183" s="272"/>
      <c r="X183" s="272"/>
      <c r="Y183" s="272"/>
      <c r="Z183" s="273"/>
      <c r="AA183" s="273"/>
      <c r="AB183" s="273"/>
      <c r="AC183" s="273"/>
      <c r="AD183" s="273"/>
      <c r="AE183" s="273"/>
      <c r="AF183" s="273"/>
      <c r="AG183" s="273"/>
      <c r="AH183" s="273"/>
      <c r="AI183" s="273"/>
      <c r="AJ183" s="273"/>
      <c r="AK183" s="273"/>
      <c r="AL183" s="273"/>
      <c r="AM183" s="273"/>
      <c r="AN183" s="273"/>
      <c r="AO183" s="273"/>
      <c r="AP183" s="273"/>
      <c r="AQ183" s="273"/>
      <c r="AR183" s="273"/>
      <c r="AY183" s="272"/>
    </row>
    <row r="184" spans="2:51">
      <c r="B184" s="268"/>
      <c r="D184" s="268"/>
      <c r="F184" s="269"/>
      <c r="H184" s="269"/>
      <c r="J184" s="268"/>
      <c r="K184" s="272"/>
      <c r="L184" s="272"/>
      <c r="M184" s="272"/>
      <c r="N184" s="272"/>
      <c r="O184" s="272"/>
      <c r="P184" s="272"/>
      <c r="Q184" s="272"/>
      <c r="R184" s="272"/>
      <c r="S184" s="272"/>
      <c r="T184" s="272"/>
      <c r="U184" s="272"/>
      <c r="V184" s="272"/>
      <c r="W184" s="272"/>
      <c r="X184" s="272"/>
      <c r="Y184" s="272"/>
      <c r="Z184" s="273"/>
      <c r="AA184" s="273"/>
      <c r="AB184" s="273"/>
      <c r="AC184" s="273"/>
      <c r="AD184" s="273"/>
      <c r="AE184" s="273"/>
      <c r="AF184" s="273"/>
      <c r="AG184" s="273"/>
      <c r="AH184" s="273"/>
      <c r="AI184" s="273"/>
      <c r="AJ184" s="273"/>
      <c r="AK184" s="273"/>
      <c r="AL184" s="273"/>
      <c r="AM184" s="273"/>
      <c r="AN184" s="273"/>
      <c r="AO184" s="273"/>
      <c r="AP184" s="273"/>
      <c r="AQ184" s="273"/>
      <c r="AR184" s="273"/>
      <c r="AY184" s="272"/>
    </row>
    <row r="185" spans="2:51">
      <c r="B185" s="268"/>
      <c r="D185" s="268"/>
      <c r="F185" s="269"/>
      <c r="H185" s="269"/>
      <c r="J185" s="268"/>
      <c r="K185" s="272"/>
      <c r="L185" s="272"/>
      <c r="M185" s="272"/>
      <c r="N185" s="272"/>
      <c r="O185" s="272"/>
      <c r="P185" s="272"/>
      <c r="Q185" s="272"/>
      <c r="R185" s="272"/>
      <c r="S185" s="272"/>
      <c r="T185" s="272"/>
      <c r="U185" s="272"/>
      <c r="V185" s="272"/>
      <c r="W185" s="272"/>
      <c r="X185" s="272"/>
      <c r="Y185" s="272"/>
      <c r="Z185" s="273"/>
      <c r="AA185" s="273"/>
      <c r="AB185" s="273"/>
      <c r="AC185" s="273"/>
      <c r="AD185" s="273"/>
      <c r="AE185" s="273"/>
      <c r="AF185" s="273"/>
      <c r="AG185" s="273"/>
      <c r="AH185" s="273"/>
      <c r="AI185" s="273"/>
      <c r="AJ185" s="273"/>
      <c r="AK185" s="273"/>
      <c r="AL185" s="273"/>
      <c r="AM185" s="273"/>
      <c r="AN185" s="273"/>
      <c r="AO185" s="273"/>
      <c r="AP185" s="273"/>
      <c r="AQ185" s="273"/>
      <c r="AR185" s="273"/>
      <c r="AY185" s="272"/>
    </row>
    <row r="186" spans="2:51">
      <c r="W186" s="272"/>
      <c r="X186" s="272"/>
      <c r="Y186" s="272"/>
    </row>
    <row r="187" spans="2:51">
      <c r="W187" s="272"/>
      <c r="X187" s="272"/>
      <c r="Y187" s="272"/>
    </row>
    <row r="188" spans="2:51">
      <c r="W188" s="272"/>
      <c r="X188" s="272"/>
      <c r="Y188" s="272"/>
    </row>
    <row r="189" spans="2:51">
      <c r="W189" s="272"/>
      <c r="X189" s="272"/>
      <c r="Y189" s="272"/>
    </row>
    <row r="190" spans="2:51">
      <c r="W190" s="272"/>
      <c r="X190" s="272"/>
      <c r="Y190" s="272"/>
    </row>
    <row r="191" spans="2:51">
      <c r="W191" s="272"/>
      <c r="X191" s="272"/>
      <c r="Y191" s="272"/>
    </row>
    <row r="192" spans="2:51">
      <c r="W192" s="272"/>
      <c r="X192" s="272"/>
      <c r="Y192" s="272"/>
    </row>
    <row r="193" spans="23:25">
      <c r="W193" s="272"/>
      <c r="X193" s="272"/>
      <c r="Y193" s="272"/>
    </row>
    <row r="194" spans="23:25">
      <c r="W194" s="272"/>
      <c r="X194" s="272"/>
      <c r="Y194" s="272"/>
    </row>
    <row r="195" spans="23:25">
      <c r="W195" s="272"/>
      <c r="X195" s="272"/>
      <c r="Y195" s="272"/>
    </row>
    <row r="196" spans="23:25">
      <c r="W196" s="272"/>
      <c r="X196" s="272"/>
      <c r="Y196" s="272"/>
    </row>
    <row r="197" spans="23:25">
      <c r="W197" s="272"/>
      <c r="X197" s="272"/>
      <c r="Y197" s="272"/>
    </row>
    <row r="198" spans="23:25">
      <c r="W198" s="272"/>
      <c r="X198" s="272"/>
      <c r="Y198" s="272"/>
    </row>
    <row r="199" spans="23:25">
      <c r="W199" s="272"/>
      <c r="X199" s="272"/>
      <c r="Y199" s="272"/>
    </row>
    <row r="200" spans="23:25">
      <c r="W200" s="272"/>
      <c r="X200" s="272"/>
      <c r="Y200" s="272"/>
    </row>
    <row r="201" spans="23:25">
      <c r="W201" s="272"/>
      <c r="X201" s="272"/>
      <c r="Y201" s="272"/>
    </row>
    <row r="202" spans="23:25">
      <c r="W202" s="272"/>
      <c r="X202" s="272"/>
      <c r="Y202" s="272"/>
    </row>
    <row r="203" spans="23:25">
      <c r="W203" s="272"/>
      <c r="X203" s="272"/>
      <c r="Y203" s="272"/>
    </row>
    <row r="204" spans="23:25">
      <c r="W204" s="272"/>
      <c r="X204" s="272"/>
      <c r="Y204" s="272"/>
    </row>
    <row r="205" spans="23:25">
      <c r="W205" s="272"/>
      <c r="X205" s="272"/>
      <c r="Y205" s="272"/>
    </row>
    <row r="206" spans="23:25">
      <c r="W206" s="272"/>
      <c r="X206" s="272"/>
      <c r="Y206" s="272"/>
    </row>
    <row r="207" spans="23:25">
      <c r="W207" s="272"/>
      <c r="X207" s="272"/>
      <c r="Y207" s="272"/>
    </row>
    <row r="208" spans="23:25">
      <c r="W208" s="272"/>
      <c r="X208" s="272"/>
      <c r="Y208" s="272"/>
    </row>
  </sheetData>
  <mergeCells count="238">
    <mergeCell ref="P110:AY110"/>
    <mergeCell ref="P91:AY91"/>
    <mergeCell ref="P92:AY92"/>
    <mergeCell ref="P93:AY93"/>
    <mergeCell ref="P107:AY107"/>
    <mergeCell ref="P108:AY108"/>
    <mergeCell ref="P152:AY152"/>
    <mergeCell ref="P153:AY153"/>
    <mergeCell ref="P155:AY155"/>
    <mergeCell ref="P109:AY109"/>
    <mergeCell ref="P103:AY103"/>
    <mergeCell ref="P104:AY104"/>
    <mergeCell ref="P105:AY105"/>
    <mergeCell ref="P106:AY106"/>
    <mergeCell ref="P98:AY98"/>
    <mergeCell ref="P99:AY99"/>
    <mergeCell ref="P100:AY100"/>
    <mergeCell ref="P101:AY101"/>
    <mergeCell ref="P102:AY102"/>
    <mergeCell ref="P156:AY156"/>
    <mergeCell ref="P111:AY111"/>
    <mergeCell ref="P112:AY112"/>
    <mergeCell ref="P113:AY113"/>
    <mergeCell ref="P114:AY114"/>
    <mergeCell ref="P116:AY116"/>
    <mergeCell ref="P117:AY117"/>
    <mergeCell ref="P119:AY119"/>
    <mergeCell ref="P120:AY120"/>
    <mergeCell ref="P121:AY121"/>
    <mergeCell ref="P132:AY132"/>
    <mergeCell ref="P140:AY140"/>
    <mergeCell ref="P122:AY122"/>
    <mergeCell ref="P123:AY123"/>
    <mergeCell ref="P124:AY124"/>
    <mergeCell ref="P57:AY57"/>
    <mergeCell ref="P61:AY61"/>
    <mergeCell ref="P63:AY63"/>
    <mergeCell ref="P72:AY72"/>
    <mergeCell ref="P73:AY73"/>
    <mergeCell ref="P94:AY94"/>
    <mergeCell ref="P95:AY95"/>
    <mergeCell ref="P96:AY96"/>
    <mergeCell ref="P97:AY97"/>
    <mergeCell ref="P77:AY77"/>
    <mergeCell ref="P79:AY79"/>
    <mergeCell ref="P83:AY83"/>
    <mergeCell ref="P84:AY84"/>
    <mergeCell ref="P89:AY89"/>
    <mergeCell ref="P90:AY90"/>
    <mergeCell ref="P43:AY43"/>
    <mergeCell ref="P46:AY46"/>
    <mergeCell ref="P47:AY47"/>
    <mergeCell ref="P48:AY48"/>
    <mergeCell ref="P49:AY49"/>
    <mergeCell ref="P52:AY52"/>
    <mergeCell ref="P54:AY54"/>
    <mergeCell ref="P55:AY55"/>
    <mergeCell ref="P12:AY12"/>
    <mergeCell ref="P16:AY16"/>
    <mergeCell ref="P20:AY20"/>
    <mergeCell ref="P22:AY22"/>
    <mergeCell ref="P23:AY23"/>
    <mergeCell ref="P24:AY24"/>
    <mergeCell ref="P25:AY25"/>
    <mergeCell ref="P5:AY5"/>
    <mergeCell ref="AY3:AY4"/>
    <mergeCell ref="AS3:AS4"/>
    <mergeCell ref="AT3:AT4"/>
    <mergeCell ref="AU3:AU4"/>
    <mergeCell ref="AV3:AV4"/>
    <mergeCell ref="AW3:AW4"/>
    <mergeCell ref="AX3:AX4"/>
    <mergeCell ref="AQ3:AQ4"/>
    <mergeCell ref="F18:F21"/>
    <mergeCell ref="G18:G21"/>
    <mergeCell ref="E22:E36"/>
    <mergeCell ref="E67:E69"/>
    <mergeCell ref="F67:F69"/>
    <mergeCell ref="G67:G69"/>
    <mergeCell ref="E80:E88"/>
    <mergeCell ref="F80:F88"/>
    <mergeCell ref="G80:G88"/>
    <mergeCell ref="F22:F36"/>
    <mergeCell ref="G22:G36"/>
    <mergeCell ref="F59:F60"/>
    <mergeCell ref="G59:G60"/>
    <mergeCell ref="G3:G4"/>
    <mergeCell ref="H3:H4"/>
    <mergeCell ref="I3:I4"/>
    <mergeCell ref="J3:J4"/>
    <mergeCell ref="K3:K4"/>
    <mergeCell ref="U3:U4"/>
    <mergeCell ref="V3:V4"/>
    <mergeCell ref="AR3:AR4"/>
    <mergeCell ref="W3:Z3"/>
    <mergeCell ref="AA3:AE3"/>
    <mergeCell ref="AF3:AJ3"/>
    <mergeCell ref="AK3:AK4"/>
    <mergeCell ref="N3:Q3"/>
    <mergeCell ref="R3:T3"/>
    <mergeCell ref="AL3:AN3"/>
    <mergeCell ref="AO3:AO4"/>
    <mergeCell ref="AP3:AP4"/>
    <mergeCell ref="C1:V1"/>
    <mergeCell ref="E5:E15"/>
    <mergeCell ref="F5:F15"/>
    <mergeCell ref="G5:G15"/>
    <mergeCell ref="H5:H15"/>
    <mergeCell ref="L3:L4"/>
    <mergeCell ref="M3:M4"/>
    <mergeCell ref="A2:M2"/>
    <mergeCell ref="A5:A21"/>
    <mergeCell ref="B5:B21"/>
    <mergeCell ref="C5:C21"/>
    <mergeCell ref="D5:D21"/>
    <mergeCell ref="E3:E4"/>
    <mergeCell ref="A3:A4"/>
    <mergeCell ref="B3:B4"/>
    <mergeCell ref="C3:C4"/>
    <mergeCell ref="D3:D4"/>
    <mergeCell ref="H16:H17"/>
    <mergeCell ref="H18:H21"/>
    <mergeCell ref="E16:E17"/>
    <mergeCell ref="F16:F17"/>
    <mergeCell ref="G16:G17"/>
    <mergeCell ref="E18:E21"/>
    <mergeCell ref="F3:F4"/>
    <mergeCell ref="H22:H36"/>
    <mergeCell ref="E37:E51"/>
    <mergeCell ref="F37:F51"/>
    <mergeCell ref="G37:G51"/>
    <mergeCell ref="H37:H51"/>
    <mergeCell ref="E52:E58"/>
    <mergeCell ref="F52:F58"/>
    <mergeCell ref="G52:G58"/>
    <mergeCell ref="H52:H58"/>
    <mergeCell ref="A22:A58"/>
    <mergeCell ref="B22:B58"/>
    <mergeCell ref="C22:C58"/>
    <mergeCell ref="D22:D58"/>
    <mergeCell ref="E59:E60"/>
    <mergeCell ref="A59:A79"/>
    <mergeCell ref="B59:B79"/>
    <mergeCell ref="C59:C79"/>
    <mergeCell ref="D59:D79"/>
    <mergeCell ref="H59:H60"/>
    <mergeCell ref="E61:E66"/>
    <mergeCell ref="F61:F66"/>
    <mergeCell ref="G61:G66"/>
    <mergeCell ref="H61:H66"/>
    <mergeCell ref="E70:E76"/>
    <mergeCell ref="E77:E79"/>
    <mergeCell ref="F77:F79"/>
    <mergeCell ref="G77:G79"/>
    <mergeCell ref="H77:H79"/>
    <mergeCell ref="F70:F76"/>
    <mergeCell ref="G70:G76"/>
    <mergeCell ref="H70:H76"/>
    <mergeCell ref="H67:H69"/>
    <mergeCell ref="H80:H88"/>
    <mergeCell ref="E89:E103"/>
    <mergeCell ref="F89:F103"/>
    <mergeCell ref="G89:G103"/>
    <mergeCell ref="H89:H103"/>
    <mergeCell ref="A80:A103"/>
    <mergeCell ref="B80:B103"/>
    <mergeCell ref="C80:C103"/>
    <mergeCell ref="D80:D103"/>
    <mergeCell ref="I116:I117"/>
    <mergeCell ref="J116:J117"/>
    <mergeCell ref="K116:K117"/>
    <mergeCell ref="L116:L117"/>
    <mergeCell ref="E104:E107"/>
    <mergeCell ref="F104:F107"/>
    <mergeCell ref="G104:G107"/>
    <mergeCell ref="H104:H107"/>
    <mergeCell ref="E108:E111"/>
    <mergeCell ref="F108:F111"/>
    <mergeCell ref="G108:G111"/>
    <mergeCell ref="H108:H111"/>
    <mergeCell ref="E112:E113"/>
    <mergeCell ref="F112:F113"/>
    <mergeCell ref="G112:G113"/>
    <mergeCell ref="H112:H113"/>
    <mergeCell ref="E114:E117"/>
    <mergeCell ref="F114:F117"/>
    <mergeCell ref="G114:G117"/>
    <mergeCell ref="H114:H117"/>
    <mergeCell ref="A104:A117"/>
    <mergeCell ref="B104:B117"/>
    <mergeCell ref="C104:C117"/>
    <mergeCell ref="D104:D117"/>
    <mergeCell ref="A118:A128"/>
    <mergeCell ref="B118:B128"/>
    <mergeCell ref="C118:C128"/>
    <mergeCell ref="D118:D128"/>
    <mergeCell ref="E125:E128"/>
    <mergeCell ref="K145:K146"/>
    <mergeCell ref="L145:L146"/>
    <mergeCell ref="I147:I148"/>
    <mergeCell ref="J147:J148"/>
    <mergeCell ref="K147:K148"/>
    <mergeCell ref="L147:L148"/>
    <mergeCell ref="H125:H128"/>
    <mergeCell ref="E118:E124"/>
    <mergeCell ref="F118:F124"/>
    <mergeCell ref="G118:G124"/>
    <mergeCell ref="H118:H124"/>
    <mergeCell ref="I141:I142"/>
    <mergeCell ref="J141:J142"/>
    <mergeCell ref="F125:F128"/>
    <mergeCell ref="G125:G128"/>
    <mergeCell ref="K141:K142"/>
    <mergeCell ref="L141:L142"/>
    <mergeCell ref="A129:A158"/>
    <mergeCell ref="B129:B158"/>
    <mergeCell ref="C129:C158"/>
    <mergeCell ref="D129:D158"/>
    <mergeCell ref="L152:L153"/>
    <mergeCell ref="L155:L156"/>
    <mergeCell ref="E129:E139"/>
    <mergeCell ref="F129:F139"/>
    <mergeCell ref="G129:G139"/>
    <mergeCell ref="H129:H139"/>
    <mergeCell ref="E140:E148"/>
    <mergeCell ref="F140:F148"/>
    <mergeCell ref="G140:G148"/>
    <mergeCell ref="H140:H148"/>
    <mergeCell ref="E149:E158"/>
    <mergeCell ref="F149:F158"/>
    <mergeCell ref="G149:G158"/>
    <mergeCell ref="H149:H158"/>
    <mergeCell ref="I143:I144"/>
    <mergeCell ref="J143:J144"/>
    <mergeCell ref="K143:K144"/>
    <mergeCell ref="L143:L144"/>
    <mergeCell ref="I145:I146"/>
    <mergeCell ref="J145:J14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1001"/>
  <sheetViews>
    <sheetView topLeftCell="Q10" workbookViewId="0">
      <selection activeCell="V13" sqref="V13"/>
    </sheetView>
  </sheetViews>
  <sheetFormatPr defaultColWidth="16.5703125" defaultRowHeight="15"/>
  <cols>
    <col min="1" max="1" width="43.42578125" style="278" customWidth="1"/>
    <col min="2" max="2" width="45.5703125" style="278" customWidth="1"/>
    <col min="3" max="3" width="7.85546875" style="278" customWidth="1"/>
    <col min="4" max="4" width="5.5703125" style="290" customWidth="1"/>
    <col min="5" max="5" width="59.28515625" style="278" customWidth="1"/>
    <col min="6" max="6" width="51.140625" style="278" customWidth="1"/>
    <col min="7" max="7" width="4.42578125" style="290" customWidth="1"/>
    <col min="8" max="8" width="5.28515625" style="278" customWidth="1"/>
    <col min="9" max="9" width="23.85546875" style="290" customWidth="1"/>
    <col min="10" max="10" width="7.42578125" style="278" customWidth="1"/>
    <col min="11" max="11" width="6.28515625" style="290" customWidth="1"/>
    <col min="12" max="12" width="36.140625" style="278" customWidth="1"/>
    <col min="13" max="13" width="38.140625" style="278" customWidth="1"/>
    <col min="14" max="14" width="4.5703125" style="290" customWidth="1"/>
    <col min="15" max="15" width="4.5703125" style="278" customWidth="1"/>
    <col min="16" max="16" width="62.42578125" style="278" customWidth="1"/>
    <col min="17" max="17" width="56.28515625" style="278" customWidth="1"/>
    <col min="18" max="18" width="6.28515625" style="278" customWidth="1"/>
    <col min="19" max="19" width="48.7109375" style="278" customWidth="1"/>
    <col min="20" max="20" width="73" style="278" customWidth="1"/>
    <col min="21" max="21" width="6.42578125" style="278" customWidth="1"/>
    <col min="22" max="22" width="16.5703125" style="278"/>
    <col min="23" max="23" width="6.42578125" style="278" customWidth="1"/>
    <col min="24" max="25" width="47.28515625" style="278" customWidth="1"/>
    <col min="26" max="28" width="16" style="278" customWidth="1"/>
    <col min="29" max="29" width="6.7109375" style="278" customWidth="1"/>
    <col min="30" max="30" width="21.28515625" style="278" customWidth="1"/>
    <col min="31" max="260" width="16.5703125" style="278"/>
    <col min="261" max="261" width="43.42578125" style="278" customWidth="1"/>
    <col min="262" max="262" width="45.5703125" style="278" customWidth="1"/>
    <col min="263" max="263" width="7.85546875" style="278" customWidth="1"/>
    <col min="264" max="264" width="5.5703125" style="278" customWidth="1"/>
    <col min="265" max="265" width="59.28515625" style="278" customWidth="1"/>
    <col min="266" max="266" width="51.140625" style="278" customWidth="1"/>
    <col min="267" max="267" width="4.42578125" style="278" customWidth="1"/>
    <col min="268" max="268" width="5.28515625" style="278" customWidth="1"/>
    <col min="269" max="269" width="23.85546875" style="278" customWidth="1"/>
    <col min="270" max="270" width="7.42578125" style="278" customWidth="1"/>
    <col min="271" max="271" width="6.28515625" style="278" customWidth="1"/>
    <col min="272" max="272" width="36.140625" style="278" customWidth="1"/>
    <col min="273" max="273" width="38.140625" style="278" customWidth="1"/>
    <col min="274" max="275" width="4.5703125" style="278" customWidth="1"/>
    <col min="276" max="276" width="62.42578125" style="278" customWidth="1"/>
    <col min="277" max="277" width="56.28515625" style="278" customWidth="1"/>
    <col min="278" max="278" width="6.28515625" style="278" customWidth="1"/>
    <col min="279" max="279" width="48.7109375" style="278" customWidth="1"/>
    <col min="280" max="280" width="73" style="278" customWidth="1"/>
    <col min="281" max="281" width="6.42578125" style="278" customWidth="1"/>
    <col min="282" max="282" width="16.5703125" style="278"/>
    <col min="283" max="283" width="6.42578125" style="278" customWidth="1"/>
    <col min="284" max="284" width="47.28515625" style="278" customWidth="1"/>
    <col min="285" max="285" width="6.7109375" style="278" customWidth="1"/>
    <col min="286" max="286" width="21.28515625" style="278" customWidth="1"/>
    <col min="287" max="516" width="16.5703125" style="278"/>
    <col min="517" max="517" width="43.42578125" style="278" customWidth="1"/>
    <col min="518" max="518" width="45.5703125" style="278" customWidth="1"/>
    <col min="519" max="519" width="7.85546875" style="278" customWidth="1"/>
    <col min="520" max="520" width="5.5703125" style="278" customWidth="1"/>
    <col min="521" max="521" width="59.28515625" style="278" customWidth="1"/>
    <col min="522" max="522" width="51.140625" style="278" customWidth="1"/>
    <col min="523" max="523" width="4.42578125" style="278" customWidth="1"/>
    <col min="524" max="524" width="5.28515625" style="278" customWidth="1"/>
    <col min="525" max="525" width="23.85546875" style="278" customWidth="1"/>
    <col min="526" max="526" width="7.42578125" style="278" customWidth="1"/>
    <col min="527" max="527" width="6.28515625" style="278" customWidth="1"/>
    <col min="528" max="528" width="36.140625" style="278" customWidth="1"/>
    <col min="529" max="529" width="38.140625" style="278" customWidth="1"/>
    <col min="530" max="531" width="4.5703125" style="278" customWidth="1"/>
    <col min="532" max="532" width="62.42578125" style="278" customWidth="1"/>
    <col min="533" max="533" width="56.28515625" style="278" customWidth="1"/>
    <col min="534" max="534" width="6.28515625" style="278" customWidth="1"/>
    <col min="535" max="535" width="48.7109375" style="278" customWidth="1"/>
    <col min="536" max="536" width="73" style="278" customWidth="1"/>
    <col min="537" max="537" width="6.42578125" style="278" customWidth="1"/>
    <col min="538" max="538" width="16.5703125" style="278"/>
    <col min="539" max="539" width="6.42578125" style="278" customWidth="1"/>
    <col min="540" max="540" width="47.28515625" style="278" customWidth="1"/>
    <col min="541" max="541" width="6.7109375" style="278" customWidth="1"/>
    <col min="542" max="542" width="21.28515625" style="278" customWidth="1"/>
    <col min="543" max="772" width="16.5703125" style="278"/>
    <col min="773" max="773" width="43.42578125" style="278" customWidth="1"/>
    <col min="774" max="774" width="45.5703125" style="278" customWidth="1"/>
    <col min="775" max="775" width="7.85546875" style="278" customWidth="1"/>
    <col min="776" max="776" width="5.5703125" style="278" customWidth="1"/>
    <col min="777" max="777" width="59.28515625" style="278" customWidth="1"/>
    <col min="778" max="778" width="51.140625" style="278" customWidth="1"/>
    <col min="779" max="779" width="4.42578125" style="278" customWidth="1"/>
    <col min="780" max="780" width="5.28515625" style="278" customWidth="1"/>
    <col min="781" max="781" width="23.85546875" style="278" customWidth="1"/>
    <col min="782" max="782" width="7.42578125" style="278" customWidth="1"/>
    <col min="783" max="783" width="6.28515625" style="278" customWidth="1"/>
    <col min="784" max="784" width="36.140625" style="278" customWidth="1"/>
    <col min="785" max="785" width="38.140625" style="278" customWidth="1"/>
    <col min="786" max="787" width="4.5703125" style="278" customWidth="1"/>
    <col min="788" max="788" width="62.42578125" style="278" customWidth="1"/>
    <col min="789" max="789" width="56.28515625" style="278" customWidth="1"/>
    <col min="790" max="790" width="6.28515625" style="278" customWidth="1"/>
    <col min="791" max="791" width="48.7109375" style="278" customWidth="1"/>
    <col min="792" max="792" width="73" style="278" customWidth="1"/>
    <col min="793" max="793" width="6.42578125" style="278" customWidth="1"/>
    <col min="794" max="794" width="16.5703125" style="278"/>
    <col min="795" max="795" width="6.42578125" style="278" customWidth="1"/>
    <col min="796" max="796" width="47.28515625" style="278" customWidth="1"/>
    <col min="797" max="797" width="6.7109375" style="278" customWidth="1"/>
    <col min="798" max="798" width="21.28515625" style="278" customWidth="1"/>
    <col min="799" max="1028" width="16.5703125" style="278"/>
    <col min="1029" max="1029" width="43.42578125" style="278" customWidth="1"/>
    <col min="1030" max="1030" width="45.5703125" style="278" customWidth="1"/>
    <col min="1031" max="1031" width="7.85546875" style="278" customWidth="1"/>
    <col min="1032" max="1032" width="5.5703125" style="278" customWidth="1"/>
    <col min="1033" max="1033" width="59.28515625" style="278" customWidth="1"/>
    <col min="1034" max="1034" width="51.140625" style="278" customWidth="1"/>
    <col min="1035" max="1035" width="4.42578125" style="278" customWidth="1"/>
    <col min="1036" max="1036" width="5.28515625" style="278" customWidth="1"/>
    <col min="1037" max="1037" width="23.85546875" style="278" customWidth="1"/>
    <col min="1038" max="1038" width="7.42578125" style="278" customWidth="1"/>
    <col min="1039" max="1039" width="6.28515625" style="278" customWidth="1"/>
    <col min="1040" max="1040" width="36.140625" style="278" customWidth="1"/>
    <col min="1041" max="1041" width="38.140625" style="278" customWidth="1"/>
    <col min="1042" max="1043" width="4.5703125" style="278" customWidth="1"/>
    <col min="1044" max="1044" width="62.42578125" style="278" customWidth="1"/>
    <col min="1045" max="1045" width="56.28515625" style="278" customWidth="1"/>
    <col min="1046" max="1046" width="6.28515625" style="278" customWidth="1"/>
    <col min="1047" max="1047" width="48.7109375" style="278" customWidth="1"/>
    <col min="1048" max="1048" width="73" style="278" customWidth="1"/>
    <col min="1049" max="1049" width="6.42578125" style="278" customWidth="1"/>
    <col min="1050" max="1050" width="16.5703125" style="278"/>
    <col min="1051" max="1051" width="6.42578125" style="278" customWidth="1"/>
    <col min="1052" max="1052" width="47.28515625" style="278" customWidth="1"/>
    <col min="1053" max="1053" width="6.7109375" style="278" customWidth="1"/>
    <col min="1054" max="1054" width="21.28515625" style="278" customWidth="1"/>
    <col min="1055" max="1284" width="16.5703125" style="278"/>
    <col min="1285" max="1285" width="43.42578125" style="278" customWidth="1"/>
    <col min="1286" max="1286" width="45.5703125" style="278" customWidth="1"/>
    <col min="1287" max="1287" width="7.85546875" style="278" customWidth="1"/>
    <col min="1288" max="1288" width="5.5703125" style="278" customWidth="1"/>
    <col min="1289" max="1289" width="59.28515625" style="278" customWidth="1"/>
    <col min="1290" max="1290" width="51.140625" style="278" customWidth="1"/>
    <col min="1291" max="1291" width="4.42578125" style="278" customWidth="1"/>
    <col min="1292" max="1292" width="5.28515625" style="278" customWidth="1"/>
    <col min="1293" max="1293" width="23.85546875" style="278" customWidth="1"/>
    <col min="1294" max="1294" width="7.42578125" style="278" customWidth="1"/>
    <col min="1295" max="1295" width="6.28515625" style="278" customWidth="1"/>
    <col min="1296" max="1296" width="36.140625" style="278" customWidth="1"/>
    <col min="1297" max="1297" width="38.140625" style="278" customWidth="1"/>
    <col min="1298" max="1299" width="4.5703125" style="278" customWidth="1"/>
    <col min="1300" max="1300" width="62.42578125" style="278" customWidth="1"/>
    <col min="1301" max="1301" width="56.28515625" style="278" customWidth="1"/>
    <col min="1302" max="1302" width="6.28515625" style="278" customWidth="1"/>
    <col min="1303" max="1303" width="48.7109375" style="278" customWidth="1"/>
    <col min="1304" max="1304" width="73" style="278" customWidth="1"/>
    <col min="1305" max="1305" width="6.42578125" style="278" customWidth="1"/>
    <col min="1306" max="1306" width="16.5703125" style="278"/>
    <col min="1307" max="1307" width="6.42578125" style="278" customWidth="1"/>
    <col min="1308" max="1308" width="47.28515625" style="278" customWidth="1"/>
    <col min="1309" max="1309" width="6.7109375" style="278" customWidth="1"/>
    <col min="1310" max="1310" width="21.28515625" style="278" customWidth="1"/>
    <col min="1311" max="1540" width="16.5703125" style="278"/>
    <col min="1541" max="1541" width="43.42578125" style="278" customWidth="1"/>
    <col min="1542" max="1542" width="45.5703125" style="278" customWidth="1"/>
    <col min="1543" max="1543" width="7.85546875" style="278" customWidth="1"/>
    <col min="1544" max="1544" width="5.5703125" style="278" customWidth="1"/>
    <col min="1545" max="1545" width="59.28515625" style="278" customWidth="1"/>
    <col min="1546" max="1546" width="51.140625" style="278" customWidth="1"/>
    <col min="1547" max="1547" width="4.42578125" style="278" customWidth="1"/>
    <col min="1548" max="1548" width="5.28515625" style="278" customWidth="1"/>
    <col min="1549" max="1549" width="23.85546875" style="278" customWidth="1"/>
    <col min="1550" max="1550" width="7.42578125" style="278" customWidth="1"/>
    <col min="1551" max="1551" width="6.28515625" style="278" customWidth="1"/>
    <col min="1552" max="1552" width="36.140625" style="278" customWidth="1"/>
    <col min="1553" max="1553" width="38.140625" style="278" customWidth="1"/>
    <col min="1554" max="1555" width="4.5703125" style="278" customWidth="1"/>
    <col min="1556" max="1556" width="62.42578125" style="278" customWidth="1"/>
    <col min="1557" max="1557" width="56.28515625" style="278" customWidth="1"/>
    <col min="1558" max="1558" width="6.28515625" style="278" customWidth="1"/>
    <col min="1559" max="1559" width="48.7109375" style="278" customWidth="1"/>
    <col min="1560" max="1560" width="73" style="278" customWidth="1"/>
    <col min="1561" max="1561" width="6.42578125" style="278" customWidth="1"/>
    <col min="1562" max="1562" width="16.5703125" style="278"/>
    <col min="1563" max="1563" width="6.42578125" style="278" customWidth="1"/>
    <col min="1564" max="1564" width="47.28515625" style="278" customWidth="1"/>
    <col min="1565" max="1565" width="6.7109375" style="278" customWidth="1"/>
    <col min="1566" max="1566" width="21.28515625" style="278" customWidth="1"/>
    <col min="1567" max="1796" width="16.5703125" style="278"/>
    <col min="1797" max="1797" width="43.42578125" style="278" customWidth="1"/>
    <col min="1798" max="1798" width="45.5703125" style="278" customWidth="1"/>
    <col min="1799" max="1799" width="7.85546875" style="278" customWidth="1"/>
    <col min="1800" max="1800" width="5.5703125" style="278" customWidth="1"/>
    <col min="1801" max="1801" width="59.28515625" style="278" customWidth="1"/>
    <col min="1802" max="1802" width="51.140625" style="278" customWidth="1"/>
    <col min="1803" max="1803" width="4.42578125" style="278" customWidth="1"/>
    <col min="1804" max="1804" width="5.28515625" style="278" customWidth="1"/>
    <col min="1805" max="1805" width="23.85546875" style="278" customWidth="1"/>
    <col min="1806" max="1806" width="7.42578125" style="278" customWidth="1"/>
    <col min="1807" max="1807" width="6.28515625" style="278" customWidth="1"/>
    <col min="1808" max="1808" width="36.140625" style="278" customWidth="1"/>
    <col min="1809" max="1809" width="38.140625" style="278" customWidth="1"/>
    <col min="1810" max="1811" width="4.5703125" style="278" customWidth="1"/>
    <col min="1812" max="1812" width="62.42578125" style="278" customWidth="1"/>
    <col min="1813" max="1813" width="56.28515625" style="278" customWidth="1"/>
    <col min="1814" max="1814" width="6.28515625" style="278" customWidth="1"/>
    <col min="1815" max="1815" width="48.7109375" style="278" customWidth="1"/>
    <col min="1816" max="1816" width="73" style="278" customWidth="1"/>
    <col min="1817" max="1817" width="6.42578125" style="278" customWidth="1"/>
    <col min="1818" max="1818" width="16.5703125" style="278"/>
    <col min="1819" max="1819" width="6.42578125" style="278" customWidth="1"/>
    <col min="1820" max="1820" width="47.28515625" style="278" customWidth="1"/>
    <col min="1821" max="1821" width="6.7109375" style="278" customWidth="1"/>
    <col min="1822" max="1822" width="21.28515625" style="278" customWidth="1"/>
    <col min="1823" max="2052" width="16.5703125" style="278"/>
    <col min="2053" max="2053" width="43.42578125" style="278" customWidth="1"/>
    <col min="2054" max="2054" width="45.5703125" style="278" customWidth="1"/>
    <col min="2055" max="2055" width="7.85546875" style="278" customWidth="1"/>
    <col min="2056" max="2056" width="5.5703125" style="278" customWidth="1"/>
    <col min="2057" max="2057" width="59.28515625" style="278" customWidth="1"/>
    <col min="2058" max="2058" width="51.140625" style="278" customWidth="1"/>
    <col min="2059" max="2059" width="4.42578125" style="278" customWidth="1"/>
    <col min="2060" max="2060" width="5.28515625" style="278" customWidth="1"/>
    <col min="2061" max="2061" width="23.85546875" style="278" customWidth="1"/>
    <col min="2062" max="2062" width="7.42578125" style="278" customWidth="1"/>
    <col min="2063" max="2063" width="6.28515625" style="278" customWidth="1"/>
    <col min="2064" max="2064" width="36.140625" style="278" customWidth="1"/>
    <col min="2065" max="2065" width="38.140625" style="278" customWidth="1"/>
    <col min="2066" max="2067" width="4.5703125" style="278" customWidth="1"/>
    <col min="2068" max="2068" width="62.42578125" style="278" customWidth="1"/>
    <col min="2069" max="2069" width="56.28515625" style="278" customWidth="1"/>
    <col min="2070" max="2070" width="6.28515625" style="278" customWidth="1"/>
    <col min="2071" max="2071" width="48.7109375" style="278" customWidth="1"/>
    <col min="2072" max="2072" width="73" style="278" customWidth="1"/>
    <col min="2073" max="2073" width="6.42578125" style="278" customWidth="1"/>
    <col min="2074" max="2074" width="16.5703125" style="278"/>
    <col min="2075" max="2075" width="6.42578125" style="278" customWidth="1"/>
    <col min="2076" max="2076" width="47.28515625" style="278" customWidth="1"/>
    <col min="2077" max="2077" width="6.7109375" style="278" customWidth="1"/>
    <col min="2078" max="2078" width="21.28515625" style="278" customWidth="1"/>
    <col min="2079" max="2308" width="16.5703125" style="278"/>
    <col min="2309" max="2309" width="43.42578125" style="278" customWidth="1"/>
    <col min="2310" max="2310" width="45.5703125" style="278" customWidth="1"/>
    <col min="2311" max="2311" width="7.85546875" style="278" customWidth="1"/>
    <col min="2312" max="2312" width="5.5703125" style="278" customWidth="1"/>
    <col min="2313" max="2313" width="59.28515625" style="278" customWidth="1"/>
    <col min="2314" max="2314" width="51.140625" style="278" customWidth="1"/>
    <col min="2315" max="2315" width="4.42578125" style="278" customWidth="1"/>
    <col min="2316" max="2316" width="5.28515625" style="278" customWidth="1"/>
    <col min="2317" max="2317" width="23.85546875" style="278" customWidth="1"/>
    <col min="2318" max="2318" width="7.42578125" style="278" customWidth="1"/>
    <col min="2319" max="2319" width="6.28515625" style="278" customWidth="1"/>
    <col min="2320" max="2320" width="36.140625" style="278" customWidth="1"/>
    <col min="2321" max="2321" width="38.140625" style="278" customWidth="1"/>
    <col min="2322" max="2323" width="4.5703125" style="278" customWidth="1"/>
    <col min="2324" max="2324" width="62.42578125" style="278" customWidth="1"/>
    <col min="2325" max="2325" width="56.28515625" style="278" customWidth="1"/>
    <col min="2326" max="2326" width="6.28515625" style="278" customWidth="1"/>
    <col min="2327" max="2327" width="48.7109375" style="278" customWidth="1"/>
    <col min="2328" max="2328" width="73" style="278" customWidth="1"/>
    <col min="2329" max="2329" width="6.42578125" style="278" customWidth="1"/>
    <col min="2330" max="2330" width="16.5703125" style="278"/>
    <col min="2331" max="2331" width="6.42578125" style="278" customWidth="1"/>
    <col min="2332" max="2332" width="47.28515625" style="278" customWidth="1"/>
    <col min="2333" max="2333" width="6.7109375" style="278" customWidth="1"/>
    <col min="2334" max="2334" width="21.28515625" style="278" customWidth="1"/>
    <col min="2335" max="2564" width="16.5703125" style="278"/>
    <col min="2565" max="2565" width="43.42578125" style="278" customWidth="1"/>
    <col min="2566" max="2566" width="45.5703125" style="278" customWidth="1"/>
    <col min="2567" max="2567" width="7.85546875" style="278" customWidth="1"/>
    <col min="2568" max="2568" width="5.5703125" style="278" customWidth="1"/>
    <col min="2569" max="2569" width="59.28515625" style="278" customWidth="1"/>
    <col min="2570" max="2570" width="51.140625" style="278" customWidth="1"/>
    <col min="2571" max="2571" width="4.42578125" style="278" customWidth="1"/>
    <col min="2572" max="2572" width="5.28515625" style="278" customWidth="1"/>
    <col min="2573" max="2573" width="23.85546875" style="278" customWidth="1"/>
    <col min="2574" max="2574" width="7.42578125" style="278" customWidth="1"/>
    <col min="2575" max="2575" width="6.28515625" style="278" customWidth="1"/>
    <col min="2576" max="2576" width="36.140625" style="278" customWidth="1"/>
    <col min="2577" max="2577" width="38.140625" style="278" customWidth="1"/>
    <col min="2578" max="2579" width="4.5703125" style="278" customWidth="1"/>
    <col min="2580" max="2580" width="62.42578125" style="278" customWidth="1"/>
    <col min="2581" max="2581" width="56.28515625" style="278" customWidth="1"/>
    <col min="2582" max="2582" width="6.28515625" style="278" customWidth="1"/>
    <col min="2583" max="2583" width="48.7109375" style="278" customWidth="1"/>
    <col min="2584" max="2584" width="73" style="278" customWidth="1"/>
    <col min="2585" max="2585" width="6.42578125" style="278" customWidth="1"/>
    <col min="2586" max="2586" width="16.5703125" style="278"/>
    <col min="2587" max="2587" width="6.42578125" style="278" customWidth="1"/>
    <col min="2588" max="2588" width="47.28515625" style="278" customWidth="1"/>
    <col min="2589" max="2589" width="6.7109375" style="278" customWidth="1"/>
    <col min="2590" max="2590" width="21.28515625" style="278" customWidth="1"/>
    <col min="2591" max="2820" width="16.5703125" style="278"/>
    <col min="2821" max="2821" width="43.42578125" style="278" customWidth="1"/>
    <col min="2822" max="2822" width="45.5703125" style="278" customWidth="1"/>
    <col min="2823" max="2823" width="7.85546875" style="278" customWidth="1"/>
    <col min="2824" max="2824" width="5.5703125" style="278" customWidth="1"/>
    <col min="2825" max="2825" width="59.28515625" style="278" customWidth="1"/>
    <col min="2826" max="2826" width="51.140625" style="278" customWidth="1"/>
    <col min="2827" max="2827" width="4.42578125" style="278" customWidth="1"/>
    <col min="2828" max="2828" width="5.28515625" style="278" customWidth="1"/>
    <col min="2829" max="2829" width="23.85546875" style="278" customWidth="1"/>
    <col min="2830" max="2830" width="7.42578125" style="278" customWidth="1"/>
    <col min="2831" max="2831" width="6.28515625" style="278" customWidth="1"/>
    <col min="2832" max="2832" width="36.140625" style="278" customWidth="1"/>
    <col min="2833" max="2833" width="38.140625" style="278" customWidth="1"/>
    <col min="2834" max="2835" width="4.5703125" style="278" customWidth="1"/>
    <col min="2836" max="2836" width="62.42578125" style="278" customWidth="1"/>
    <col min="2837" max="2837" width="56.28515625" style="278" customWidth="1"/>
    <col min="2838" max="2838" width="6.28515625" style="278" customWidth="1"/>
    <col min="2839" max="2839" width="48.7109375" style="278" customWidth="1"/>
    <col min="2840" max="2840" width="73" style="278" customWidth="1"/>
    <col min="2841" max="2841" width="6.42578125" style="278" customWidth="1"/>
    <col min="2842" max="2842" width="16.5703125" style="278"/>
    <col min="2843" max="2843" width="6.42578125" style="278" customWidth="1"/>
    <col min="2844" max="2844" width="47.28515625" style="278" customWidth="1"/>
    <col min="2845" max="2845" width="6.7109375" style="278" customWidth="1"/>
    <col min="2846" max="2846" width="21.28515625" style="278" customWidth="1"/>
    <col min="2847" max="3076" width="16.5703125" style="278"/>
    <col min="3077" max="3077" width="43.42578125" style="278" customWidth="1"/>
    <col min="3078" max="3078" width="45.5703125" style="278" customWidth="1"/>
    <col min="3079" max="3079" width="7.85546875" style="278" customWidth="1"/>
    <col min="3080" max="3080" width="5.5703125" style="278" customWidth="1"/>
    <col min="3081" max="3081" width="59.28515625" style="278" customWidth="1"/>
    <col min="3082" max="3082" width="51.140625" style="278" customWidth="1"/>
    <col min="3083" max="3083" width="4.42578125" style="278" customWidth="1"/>
    <col min="3084" max="3084" width="5.28515625" style="278" customWidth="1"/>
    <col min="3085" max="3085" width="23.85546875" style="278" customWidth="1"/>
    <col min="3086" max="3086" width="7.42578125" style="278" customWidth="1"/>
    <col min="3087" max="3087" width="6.28515625" style="278" customWidth="1"/>
    <col min="3088" max="3088" width="36.140625" style="278" customWidth="1"/>
    <col min="3089" max="3089" width="38.140625" style="278" customWidth="1"/>
    <col min="3090" max="3091" width="4.5703125" style="278" customWidth="1"/>
    <col min="3092" max="3092" width="62.42578125" style="278" customWidth="1"/>
    <col min="3093" max="3093" width="56.28515625" style="278" customWidth="1"/>
    <col min="3094" max="3094" width="6.28515625" style="278" customWidth="1"/>
    <col min="3095" max="3095" width="48.7109375" style="278" customWidth="1"/>
    <col min="3096" max="3096" width="73" style="278" customWidth="1"/>
    <col min="3097" max="3097" width="6.42578125" style="278" customWidth="1"/>
    <col min="3098" max="3098" width="16.5703125" style="278"/>
    <col min="3099" max="3099" width="6.42578125" style="278" customWidth="1"/>
    <col min="3100" max="3100" width="47.28515625" style="278" customWidth="1"/>
    <col min="3101" max="3101" width="6.7109375" style="278" customWidth="1"/>
    <col min="3102" max="3102" width="21.28515625" style="278" customWidth="1"/>
    <col min="3103" max="3332" width="16.5703125" style="278"/>
    <col min="3333" max="3333" width="43.42578125" style="278" customWidth="1"/>
    <col min="3334" max="3334" width="45.5703125" style="278" customWidth="1"/>
    <col min="3335" max="3335" width="7.85546875" style="278" customWidth="1"/>
    <col min="3336" max="3336" width="5.5703125" style="278" customWidth="1"/>
    <col min="3337" max="3337" width="59.28515625" style="278" customWidth="1"/>
    <col min="3338" max="3338" width="51.140625" style="278" customWidth="1"/>
    <col min="3339" max="3339" width="4.42578125" style="278" customWidth="1"/>
    <col min="3340" max="3340" width="5.28515625" style="278" customWidth="1"/>
    <col min="3341" max="3341" width="23.85546875" style="278" customWidth="1"/>
    <col min="3342" max="3342" width="7.42578125" style="278" customWidth="1"/>
    <col min="3343" max="3343" width="6.28515625" style="278" customWidth="1"/>
    <col min="3344" max="3344" width="36.140625" style="278" customWidth="1"/>
    <col min="3345" max="3345" width="38.140625" style="278" customWidth="1"/>
    <col min="3346" max="3347" width="4.5703125" style="278" customWidth="1"/>
    <col min="3348" max="3348" width="62.42578125" style="278" customWidth="1"/>
    <col min="3349" max="3349" width="56.28515625" style="278" customWidth="1"/>
    <col min="3350" max="3350" width="6.28515625" style="278" customWidth="1"/>
    <col min="3351" max="3351" width="48.7109375" style="278" customWidth="1"/>
    <col min="3352" max="3352" width="73" style="278" customWidth="1"/>
    <col min="3353" max="3353" width="6.42578125" style="278" customWidth="1"/>
    <col min="3354" max="3354" width="16.5703125" style="278"/>
    <col min="3355" max="3355" width="6.42578125" style="278" customWidth="1"/>
    <col min="3356" max="3356" width="47.28515625" style="278" customWidth="1"/>
    <col min="3357" max="3357" width="6.7109375" style="278" customWidth="1"/>
    <col min="3358" max="3358" width="21.28515625" style="278" customWidth="1"/>
    <col min="3359" max="3588" width="16.5703125" style="278"/>
    <col min="3589" max="3589" width="43.42578125" style="278" customWidth="1"/>
    <col min="3590" max="3590" width="45.5703125" style="278" customWidth="1"/>
    <col min="3591" max="3591" width="7.85546875" style="278" customWidth="1"/>
    <col min="3592" max="3592" width="5.5703125" style="278" customWidth="1"/>
    <col min="3593" max="3593" width="59.28515625" style="278" customWidth="1"/>
    <col min="3594" max="3594" width="51.140625" style="278" customWidth="1"/>
    <col min="3595" max="3595" width="4.42578125" style="278" customWidth="1"/>
    <col min="3596" max="3596" width="5.28515625" style="278" customWidth="1"/>
    <col min="3597" max="3597" width="23.85546875" style="278" customWidth="1"/>
    <col min="3598" max="3598" width="7.42578125" style="278" customWidth="1"/>
    <col min="3599" max="3599" width="6.28515625" style="278" customWidth="1"/>
    <col min="3600" max="3600" width="36.140625" style="278" customWidth="1"/>
    <col min="3601" max="3601" width="38.140625" style="278" customWidth="1"/>
    <col min="3602" max="3603" width="4.5703125" style="278" customWidth="1"/>
    <col min="3604" max="3604" width="62.42578125" style="278" customWidth="1"/>
    <col min="3605" max="3605" width="56.28515625" style="278" customWidth="1"/>
    <col min="3606" max="3606" width="6.28515625" style="278" customWidth="1"/>
    <col min="3607" max="3607" width="48.7109375" style="278" customWidth="1"/>
    <col min="3608" max="3608" width="73" style="278" customWidth="1"/>
    <col min="3609" max="3609" width="6.42578125" style="278" customWidth="1"/>
    <col min="3610" max="3610" width="16.5703125" style="278"/>
    <col min="3611" max="3611" width="6.42578125" style="278" customWidth="1"/>
    <col min="3612" max="3612" width="47.28515625" style="278" customWidth="1"/>
    <col min="3613" max="3613" width="6.7109375" style="278" customWidth="1"/>
    <col min="3614" max="3614" width="21.28515625" style="278" customWidth="1"/>
    <col min="3615" max="3844" width="16.5703125" style="278"/>
    <col min="3845" max="3845" width="43.42578125" style="278" customWidth="1"/>
    <col min="3846" max="3846" width="45.5703125" style="278" customWidth="1"/>
    <col min="3847" max="3847" width="7.85546875" style="278" customWidth="1"/>
    <col min="3848" max="3848" width="5.5703125" style="278" customWidth="1"/>
    <col min="3849" max="3849" width="59.28515625" style="278" customWidth="1"/>
    <col min="3850" max="3850" width="51.140625" style="278" customWidth="1"/>
    <col min="3851" max="3851" width="4.42578125" style="278" customWidth="1"/>
    <col min="3852" max="3852" width="5.28515625" style="278" customWidth="1"/>
    <col min="3853" max="3853" width="23.85546875" style="278" customWidth="1"/>
    <col min="3854" max="3854" width="7.42578125" style="278" customWidth="1"/>
    <col min="3855" max="3855" width="6.28515625" style="278" customWidth="1"/>
    <col min="3856" max="3856" width="36.140625" style="278" customWidth="1"/>
    <col min="3857" max="3857" width="38.140625" style="278" customWidth="1"/>
    <col min="3858" max="3859" width="4.5703125" style="278" customWidth="1"/>
    <col min="3860" max="3860" width="62.42578125" style="278" customWidth="1"/>
    <col min="3861" max="3861" width="56.28515625" style="278" customWidth="1"/>
    <col min="3862" max="3862" width="6.28515625" style="278" customWidth="1"/>
    <col min="3863" max="3863" width="48.7109375" style="278" customWidth="1"/>
    <col min="3864" max="3864" width="73" style="278" customWidth="1"/>
    <col min="3865" max="3865" width="6.42578125" style="278" customWidth="1"/>
    <col min="3866" max="3866" width="16.5703125" style="278"/>
    <col min="3867" max="3867" width="6.42578125" style="278" customWidth="1"/>
    <col min="3868" max="3868" width="47.28515625" style="278" customWidth="1"/>
    <col min="3869" max="3869" width="6.7109375" style="278" customWidth="1"/>
    <col min="3870" max="3870" width="21.28515625" style="278" customWidth="1"/>
    <col min="3871" max="4100" width="16.5703125" style="278"/>
    <col min="4101" max="4101" width="43.42578125" style="278" customWidth="1"/>
    <col min="4102" max="4102" width="45.5703125" style="278" customWidth="1"/>
    <col min="4103" max="4103" width="7.85546875" style="278" customWidth="1"/>
    <col min="4104" max="4104" width="5.5703125" style="278" customWidth="1"/>
    <col min="4105" max="4105" width="59.28515625" style="278" customWidth="1"/>
    <col min="4106" max="4106" width="51.140625" style="278" customWidth="1"/>
    <col min="4107" max="4107" width="4.42578125" style="278" customWidth="1"/>
    <col min="4108" max="4108" width="5.28515625" style="278" customWidth="1"/>
    <col min="4109" max="4109" width="23.85546875" style="278" customWidth="1"/>
    <col min="4110" max="4110" width="7.42578125" style="278" customWidth="1"/>
    <col min="4111" max="4111" width="6.28515625" style="278" customWidth="1"/>
    <col min="4112" max="4112" width="36.140625" style="278" customWidth="1"/>
    <col min="4113" max="4113" width="38.140625" style="278" customWidth="1"/>
    <col min="4114" max="4115" width="4.5703125" style="278" customWidth="1"/>
    <col min="4116" max="4116" width="62.42578125" style="278" customWidth="1"/>
    <col min="4117" max="4117" width="56.28515625" style="278" customWidth="1"/>
    <col min="4118" max="4118" width="6.28515625" style="278" customWidth="1"/>
    <col min="4119" max="4119" width="48.7109375" style="278" customWidth="1"/>
    <col min="4120" max="4120" width="73" style="278" customWidth="1"/>
    <col min="4121" max="4121" width="6.42578125" style="278" customWidth="1"/>
    <col min="4122" max="4122" width="16.5703125" style="278"/>
    <col min="4123" max="4123" width="6.42578125" style="278" customWidth="1"/>
    <col min="4124" max="4124" width="47.28515625" style="278" customWidth="1"/>
    <col min="4125" max="4125" width="6.7109375" style="278" customWidth="1"/>
    <col min="4126" max="4126" width="21.28515625" style="278" customWidth="1"/>
    <col min="4127" max="4356" width="16.5703125" style="278"/>
    <col min="4357" max="4357" width="43.42578125" style="278" customWidth="1"/>
    <col min="4358" max="4358" width="45.5703125" style="278" customWidth="1"/>
    <col min="4359" max="4359" width="7.85546875" style="278" customWidth="1"/>
    <col min="4360" max="4360" width="5.5703125" style="278" customWidth="1"/>
    <col min="4361" max="4361" width="59.28515625" style="278" customWidth="1"/>
    <col min="4362" max="4362" width="51.140625" style="278" customWidth="1"/>
    <col min="4363" max="4363" width="4.42578125" style="278" customWidth="1"/>
    <col min="4364" max="4364" width="5.28515625" style="278" customWidth="1"/>
    <col min="4365" max="4365" width="23.85546875" style="278" customWidth="1"/>
    <col min="4366" max="4366" width="7.42578125" style="278" customWidth="1"/>
    <col min="4367" max="4367" width="6.28515625" style="278" customWidth="1"/>
    <col min="4368" max="4368" width="36.140625" style="278" customWidth="1"/>
    <col min="4369" max="4369" width="38.140625" style="278" customWidth="1"/>
    <col min="4370" max="4371" width="4.5703125" style="278" customWidth="1"/>
    <col min="4372" max="4372" width="62.42578125" style="278" customWidth="1"/>
    <col min="4373" max="4373" width="56.28515625" style="278" customWidth="1"/>
    <col min="4374" max="4374" width="6.28515625" style="278" customWidth="1"/>
    <col min="4375" max="4375" width="48.7109375" style="278" customWidth="1"/>
    <col min="4376" max="4376" width="73" style="278" customWidth="1"/>
    <col min="4377" max="4377" width="6.42578125" style="278" customWidth="1"/>
    <col min="4378" max="4378" width="16.5703125" style="278"/>
    <col min="4379" max="4379" width="6.42578125" style="278" customWidth="1"/>
    <col min="4380" max="4380" width="47.28515625" style="278" customWidth="1"/>
    <col min="4381" max="4381" width="6.7109375" style="278" customWidth="1"/>
    <col min="4382" max="4382" width="21.28515625" style="278" customWidth="1"/>
    <col min="4383" max="4612" width="16.5703125" style="278"/>
    <col min="4613" max="4613" width="43.42578125" style="278" customWidth="1"/>
    <col min="4614" max="4614" width="45.5703125" style="278" customWidth="1"/>
    <col min="4615" max="4615" width="7.85546875" style="278" customWidth="1"/>
    <col min="4616" max="4616" width="5.5703125" style="278" customWidth="1"/>
    <col min="4617" max="4617" width="59.28515625" style="278" customWidth="1"/>
    <col min="4618" max="4618" width="51.140625" style="278" customWidth="1"/>
    <col min="4619" max="4619" width="4.42578125" style="278" customWidth="1"/>
    <col min="4620" max="4620" width="5.28515625" style="278" customWidth="1"/>
    <col min="4621" max="4621" width="23.85546875" style="278" customWidth="1"/>
    <col min="4622" max="4622" width="7.42578125" style="278" customWidth="1"/>
    <col min="4623" max="4623" width="6.28515625" style="278" customWidth="1"/>
    <col min="4624" max="4624" width="36.140625" style="278" customWidth="1"/>
    <col min="4625" max="4625" width="38.140625" style="278" customWidth="1"/>
    <col min="4626" max="4627" width="4.5703125" style="278" customWidth="1"/>
    <col min="4628" max="4628" width="62.42578125" style="278" customWidth="1"/>
    <col min="4629" max="4629" width="56.28515625" style="278" customWidth="1"/>
    <col min="4630" max="4630" width="6.28515625" style="278" customWidth="1"/>
    <col min="4631" max="4631" width="48.7109375" style="278" customWidth="1"/>
    <col min="4632" max="4632" width="73" style="278" customWidth="1"/>
    <col min="4633" max="4633" width="6.42578125" style="278" customWidth="1"/>
    <col min="4634" max="4634" width="16.5703125" style="278"/>
    <col min="4635" max="4635" width="6.42578125" style="278" customWidth="1"/>
    <col min="4636" max="4636" width="47.28515625" style="278" customWidth="1"/>
    <col min="4637" max="4637" width="6.7109375" style="278" customWidth="1"/>
    <col min="4638" max="4638" width="21.28515625" style="278" customWidth="1"/>
    <col min="4639" max="4868" width="16.5703125" style="278"/>
    <col min="4869" max="4869" width="43.42578125" style="278" customWidth="1"/>
    <col min="4870" max="4870" width="45.5703125" style="278" customWidth="1"/>
    <col min="4871" max="4871" width="7.85546875" style="278" customWidth="1"/>
    <col min="4872" max="4872" width="5.5703125" style="278" customWidth="1"/>
    <col min="4873" max="4873" width="59.28515625" style="278" customWidth="1"/>
    <col min="4874" max="4874" width="51.140625" style="278" customWidth="1"/>
    <col min="4875" max="4875" width="4.42578125" style="278" customWidth="1"/>
    <col min="4876" max="4876" width="5.28515625" style="278" customWidth="1"/>
    <col min="4877" max="4877" width="23.85546875" style="278" customWidth="1"/>
    <col min="4878" max="4878" width="7.42578125" style="278" customWidth="1"/>
    <col min="4879" max="4879" width="6.28515625" style="278" customWidth="1"/>
    <col min="4880" max="4880" width="36.140625" style="278" customWidth="1"/>
    <col min="4881" max="4881" width="38.140625" style="278" customWidth="1"/>
    <col min="4882" max="4883" width="4.5703125" style="278" customWidth="1"/>
    <col min="4884" max="4884" width="62.42578125" style="278" customWidth="1"/>
    <col min="4885" max="4885" width="56.28515625" style="278" customWidth="1"/>
    <col min="4886" max="4886" width="6.28515625" style="278" customWidth="1"/>
    <col min="4887" max="4887" width="48.7109375" style="278" customWidth="1"/>
    <col min="4888" max="4888" width="73" style="278" customWidth="1"/>
    <col min="4889" max="4889" width="6.42578125" style="278" customWidth="1"/>
    <col min="4890" max="4890" width="16.5703125" style="278"/>
    <col min="4891" max="4891" width="6.42578125" style="278" customWidth="1"/>
    <col min="4892" max="4892" width="47.28515625" style="278" customWidth="1"/>
    <col min="4893" max="4893" width="6.7109375" style="278" customWidth="1"/>
    <col min="4894" max="4894" width="21.28515625" style="278" customWidth="1"/>
    <col min="4895" max="5124" width="16.5703125" style="278"/>
    <col min="5125" max="5125" width="43.42578125" style="278" customWidth="1"/>
    <col min="5126" max="5126" width="45.5703125" style="278" customWidth="1"/>
    <col min="5127" max="5127" width="7.85546875" style="278" customWidth="1"/>
    <col min="5128" max="5128" width="5.5703125" style="278" customWidth="1"/>
    <col min="5129" max="5129" width="59.28515625" style="278" customWidth="1"/>
    <col min="5130" max="5130" width="51.140625" style="278" customWidth="1"/>
    <col min="5131" max="5131" width="4.42578125" style="278" customWidth="1"/>
    <col min="5132" max="5132" width="5.28515625" style="278" customWidth="1"/>
    <col min="5133" max="5133" width="23.85546875" style="278" customWidth="1"/>
    <col min="5134" max="5134" width="7.42578125" style="278" customWidth="1"/>
    <col min="5135" max="5135" width="6.28515625" style="278" customWidth="1"/>
    <col min="5136" max="5136" width="36.140625" style="278" customWidth="1"/>
    <col min="5137" max="5137" width="38.140625" style="278" customWidth="1"/>
    <col min="5138" max="5139" width="4.5703125" style="278" customWidth="1"/>
    <col min="5140" max="5140" width="62.42578125" style="278" customWidth="1"/>
    <col min="5141" max="5141" width="56.28515625" style="278" customWidth="1"/>
    <col min="5142" max="5142" width="6.28515625" style="278" customWidth="1"/>
    <col min="5143" max="5143" width="48.7109375" style="278" customWidth="1"/>
    <col min="5144" max="5144" width="73" style="278" customWidth="1"/>
    <col min="5145" max="5145" width="6.42578125" style="278" customWidth="1"/>
    <col min="5146" max="5146" width="16.5703125" style="278"/>
    <col min="5147" max="5147" width="6.42578125" style="278" customWidth="1"/>
    <col min="5148" max="5148" width="47.28515625" style="278" customWidth="1"/>
    <col min="5149" max="5149" width="6.7109375" style="278" customWidth="1"/>
    <col min="5150" max="5150" width="21.28515625" style="278" customWidth="1"/>
    <col min="5151" max="5380" width="16.5703125" style="278"/>
    <col min="5381" max="5381" width="43.42578125" style="278" customWidth="1"/>
    <col min="5382" max="5382" width="45.5703125" style="278" customWidth="1"/>
    <col min="5383" max="5383" width="7.85546875" style="278" customWidth="1"/>
    <col min="5384" max="5384" width="5.5703125" style="278" customWidth="1"/>
    <col min="5385" max="5385" width="59.28515625" style="278" customWidth="1"/>
    <col min="5386" max="5386" width="51.140625" style="278" customWidth="1"/>
    <col min="5387" max="5387" width="4.42578125" style="278" customWidth="1"/>
    <col min="5388" max="5388" width="5.28515625" style="278" customWidth="1"/>
    <col min="5389" max="5389" width="23.85546875" style="278" customWidth="1"/>
    <col min="5390" max="5390" width="7.42578125" style="278" customWidth="1"/>
    <col min="5391" max="5391" width="6.28515625" style="278" customWidth="1"/>
    <col min="5392" max="5392" width="36.140625" style="278" customWidth="1"/>
    <col min="5393" max="5393" width="38.140625" style="278" customWidth="1"/>
    <col min="5394" max="5395" width="4.5703125" style="278" customWidth="1"/>
    <col min="5396" max="5396" width="62.42578125" style="278" customWidth="1"/>
    <col min="5397" max="5397" width="56.28515625" style="278" customWidth="1"/>
    <col min="5398" max="5398" width="6.28515625" style="278" customWidth="1"/>
    <col min="5399" max="5399" width="48.7109375" style="278" customWidth="1"/>
    <col min="5400" max="5400" width="73" style="278" customWidth="1"/>
    <col min="5401" max="5401" width="6.42578125" style="278" customWidth="1"/>
    <col min="5402" max="5402" width="16.5703125" style="278"/>
    <col min="5403" max="5403" width="6.42578125" style="278" customWidth="1"/>
    <col min="5404" max="5404" width="47.28515625" style="278" customWidth="1"/>
    <col min="5405" max="5405" width="6.7109375" style="278" customWidth="1"/>
    <col min="5406" max="5406" width="21.28515625" style="278" customWidth="1"/>
    <col min="5407" max="5636" width="16.5703125" style="278"/>
    <col min="5637" max="5637" width="43.42578125" style="278" customWidth="1"/>
    <col min="5638" max="5638" width="45.5703125" style="278" customWidth="1"/>
    <col min="5639" max="5639" width="7.85546875" style="278" customWidth="1"/>
    <col min="5640" max="5640" width="5.5703125" style="278" customWidth="1"/>
    <col min="5641" max="5641" width="59.28515625" style="278" customWidth="1"/>
    <col min="5642" max="5642" width="51.140625" style="278" customWidth="1"/>
    <col min="5643" max="5643" width="4.42578125" style="278" customWidth="1"/>
    <col min="5644" max="5644" width="5.28515625" style="278" customWidth="1"/>
    <col min="5645" max="5645" width="23.85546875" style="278" customWidth="1"/>
    <col min="5646" max="5646" width="7.42578125" style="278" customWidth="1"/>
    <col min="5647" max="5647" width="6.28515625" style="278" customWidth="1"/>
    <col min="5648" max="5648" width="36.140625" style="278" customWidth="1"/>
    <col min="5649" max="5649" width="38.140625" style="278" customWidth="1"/>
    <col min="5650" max="5651" width="4.5703125" style="278" customWidth="1"/>
    <col min="5652" max="5652" width="62.42578125" style="278" customWidth="1"/>
    <col min="5653" max="5653" width="56.28515625" style="278" customWidth="1"/>
    <col min="5654" max="5654" width="6.28515625" style="278" customWidth="1"/>
    <col min="5655" max="5655" width="48.7109375" style="278" customWidth="1"/>
    <col min="5656" max="5656" width="73" style="278" customWidth="1"/>
    <col min="5657" max="5657" width="6.42578125" style="278" customWidth="1"/>
    <col min="5658" max="5658" width="16.5703125" style="278"/>
    <col min="5659" max="5659" width="6.42578125" style="278" customWidth="1"/>
    <col min="5660" max="5660" width="47.28515625" style="278" customWidth="1"/>
    <col min="5661" max="5661" width="6.7109375" style="278" customWidth="1"/>
    <col min="5662" max="5662" width="21.28515625" style="278" customWidth="1"/>
    <col min="5663" max="5892" width="16.5703125" style="278"/>
    <col min="5893" max="5893" width="43.42578125" style="278" customWidth="1"/>
    <col min="5894" max="5894" width="45.5703125" style="278" customWidth="1"/>
    <col min="5895" max="5895" width="7.85546875" style="278" customWidth="1"/>
    <col min="5896" max="5896" width="5.5703125" style="278" customWidth="1"/>
    <col min="5897" max="5897" width="59.28515625" style="278" customWidth="1"/>
    <col min="5898" max="5898" width="51.140625" style="278" customWidth="1"/>
    <col min="5899" max="5899" width="4.42578125" style="278" customWidth="1"/>
    <col min="5900" max="5900" width="5.28515625" style="278" customWidth="1"/>
    <col min="5901" max="5901" width="23.85546875" style="278" customWidth="1"/>
    <col min="5902" max="5902" width="7.42578125" style="278" customWidth="1"/>
    <col min="5903" max="5903" width="6.28515625" style="278" customWidth="1"/>
    <col min="5904" max="5904" width="36.140625" style="278" customWidth="1"/>
    <col min="5905" max="5905" width="38.140625" style="278" customWidth="1"/>
    <col min="5906" max="5907" width="4.5703125" style="278" customWidth="1"/>
    <col min="5908" max="5908" width="62.42578125" style="278" customWidth="1"/>
    <col min="5909" max="5909" width="56.28515625" style="278" customWidth="1"/>
    <col min="5910" max="5910" width="6.28515625" style="278" customWidth="1"/>
    <col min="5911" max="5911" width="48.7109375" style="278" customWidth="1"/>
    <col min="5912" max="5912" width="73" style="278" customWidth="1"/>
    <col min="5913" max="5913" width="6.42578125" style="278" customWidth="1"/>
    <col min="5914" max="5914" width="16.5703125" style="278"/>
    <col min="5915" max="5915" width="6.42578125" style="278" customWidth="1"/>
    <col min="5916" max="5916" width="47.28515625" style="278" customWidth="1"/>
    <col min="5917" max="5917" width="6.7109375" style="278" customWidth="1"/>
    <col min="5918" max="5918" width="21.28515625" style="278" customWidth="1"/>
    <col min="5919" max="6148" width="16.5703125" style="278"/>
    <col min="6149" max="6149" width="43.42578125" style="278" customWidth="1"/>
    <col min="6150" max="6150" width="45.5703125" style="278" customWidth="1"/>
    <col min="6151" max="6151" width="7.85546875" style="278" customWidth="1"/>
    <col min="6152" max="6152" width="5.5703125" style="278" customWidth="1"/>
    <col min="6153" max="6153" width="59.28515625" style="278" customWidth="1"/>
    <col min="6154" max="6154" width="51.140625" style="278" customWidth="1"/>
    <col min="6155" max="6155" width="4.42578125" style="278" customWidth="1"/>
    <col min="6156" max="6156" width="5.28515625" style="278" customWidth="1"/>
    <col min="6157" max="6157" width="23.85546875" style="278" customWidth="1"/>
    <col min="6158" max="6158" width="7.42578125" style="278" customWidth="1"/>
    <col min="6159" max="6159" width="6.28515625" style="278" customWidth="1"/>
    <col min="6160" max="6160" width="36.140625" style="278" customWidth="1"/>
    <col min="6161" max="6161" width="38.140625" style="278" customWidth="1"/>
    <col min="6162" max="6163" width="4.5703125" style="278" customWidth="1"/>
    <col min="6164" max="6164" width="62.42578125" style="278" customWidth="1"/>
    <col min="6165" max="6165" width="56.28515625" style="278" customWidth="1"/>
    <col min="6166" max="6166" width="6.28515625" style="278" customWidth="1"/>
    <col min="6167" max="6167" width="48.7109375" style="278" customWidth="1"/>
    <col min="6168" max="6168" width="73" style="278" customWidth="1"/>
    <col min="6169" max="6169" width="6.42578125" style="278" customWidth="1"/>
    <col min="6170" max="6170" width="16.5703125" style="278"/>
    <col min="6171" max="6171" width="6.42578125" style="278" customWidth="1"/>
    <col min="6172" max="6172" width="47.28515625" style="278" customWidth="1"/>
    <col min="6173" max="6173" width="6.7109375" style="278" customWidth="1"/>
    <col min="6174" max="6174" width="21.28515625" style="278" customWidth="1"/>
    <col min="6175" max="6404" width="16.5703125" style="278"/>
    <col min="6405" max="6405" width="43.42578125" style="278" customWidth="1"/>
    <col min="6406" max="6406" width="45.5703125" style="278" customWidth="1"/>
    <col min="6407" max="6407" width="7.85546875" style="278" customWidth="1"/>
    <col min="6408" max="6408" width="5.5703125" style="278" customWidth="1"/>
    <col min="6409" max="6409" width="59.28515625" style="278" customWidth="1"/>
    <col min="6410" max="6410" width="51.140625" style="278" customWidth="1"/>
    <col min="6411" max="6411" width="4.42578125" style="278" customWidth="1"/>
    <col min="6412" max="6412" width="5.28515625" style="278" customWidth="1"/>
    <col min="6413" max="6413" width="23.85546875" style="278" customWidth="1"/>
    <col min="6414" max="6414" width="7.42578125" style="278" customWidth="1"/>
    <col min="6415" max="6415" width="6.28515625" style="278" customWidth="1"/>
    <col min="6416" max="6416" width="36.140625" style="278" customWidth="1"/>
    <col min="6417" max="6417" width="38.140625" style="278" customWidth="1"/>
    <col min="6418" max="6419" width="4.5703125" style="278" customWidth="1"/>
    <col min="6420" max="6420" width="62.42578125" style="278" customWidth="1"/>
    <col min="6421" max="6421" width="56.28515625" style="278" customWidth="1"/>
    <col min="6422" max="6422" width="6.28515625" style="278" customWidth="1"/>
    <col min="6423" max="6423" width="48.7109375" style="278" customWidth="1"/>
    <col min="6424" max="6424" width="73" style="278" customWidth="1"/>
    <col min="6425" max="6425" width="6.42578125" style="278" customWidth="1"/>
    <col min="6426" max="6426" width="16.5703125" style="278"/>
    <col min="6427" max="6427" width="6.42578125" style="278" customWidth="1"/>
    <col min="6428" max="6428" width="47.28515625" style="278" customWidth="1"/>
    <col min="6429" max="6429" width="6.7109375" style="278" customWidth="1"/>
    <col min="6430" max="6430" width="21.28515625" style="278" customWidth="1"/>
    <col min="6431" max="6660" width="16.5703125" style="278"/>
    <col min="6661" max="6661" width="43.42578125" style="278" customWidth="1"/>
    <col min="6662" max="6662" width="45.5703125" style="278" customWidth="1"/>
    <col min="6663" max="6663" width="7.85546875" style="278" customWidth="1"/>
    <col min="6664" max="6664" width="5.5703125" style="278" customWidth="1"/>
    <col min="6665" max="6665" width="59.28515625" style="278" customWidth="1"/>
    <col min="6666" max="6666" width="51.140625" style="278" customWidth="1"/>
    <col min="6667" max="6667" width="4.42578125" style="278" customWidth="1"/>
    <col min="6668" max="6668" width="5.28515625" style="278" customWidth="1"/>
    <col min="6669" max="6669" width="23.85546875" style="278" customWidth="1"/>
    <col min="6670" max="6670" width="7.42578125" style="278" customWidth="1"/>
    <col min="6671" max="6671" width="6.28515625" style="278" customWidth="1"/>
    <col min="6672" max="6672" width="36.140625" style="278" customWidth="1"/>
    <col min="6673" max="6673" width="38.140625" style="278" customWidth="1"/>
    <col min="6674" max="6675" width="4.5703125" style="278" customWidth="1"/>
    <col min="6676" max="6676" width="62.42578125" style="278" customWidth="1"/>
    <col min="6677" max="6677" width="56.28515625" style="278" customWidth="1"/>
    <col min="6678" max="6678" width="6.28515625" style="278" customWidth="1"/>
    <col min="6679" max="6679" width="48.7109375" style="278" customWidth="1"/>
    <col min="6680" max="6680" width="73" style="278" customWidth="1"/>
    <col min="6681" max="6681" width="6.42578125" style="278" customWidth="1"/>
    <col min="6682" max="6682" width="16.5703125" style="278"/>
    <col min="6683" max="6683" width="6.42578125" style="278" customWidth="1"/>
    <col min="6684" max="6684" width="47.28515625" style="278" customWidth="1"/>
    <col min="6685" max="6685" width="6.7109375" style="278" customWidth="1"/>
    <col min="6686" max="6686" width="21.28515625" style="278" customWidth="1"/>
    <col min="6687" max="6916" width="16.5703125" style="278"/>
    <col min="6917" max="6917" width="43.42578125" style="278" customWidth="1"/>
    <col min="6918" max="6918" width="45.5703125" style="278" customWidth="1"/>
    <col min="6919" max="6919" width="7.85546875" style="278" customWidth="1"/>
    <col min="6920" max="6920" width="5.5703125" style="278" customWidth="1"/>
    <col min="6921" max="6921" width="59.28515625" style="278" customWidth="1"/>
    <col min="6922" max="6922" width="51.140625" style="278" customWidth="1"/>
    <col min="6923" max="6923" width="4.42578125" style="278" customWidth="1"/>
    <col min="6924" max="6924" width="5.28515625" style="278" customWidth="1"/>
    <col min="6925" max="6925" width="23.85546875" style="278" customWidth="1"/>
    <col min="6926" max="6926" width="7.42578125" style="278" customWidth="1"/>
    <col min="6927" max="6927" width="6.28515625" style="278" customWidth="1"/>
    <col min="6928" max="6928" width="36.140625" style="278" customWidth="1"/>
    <col min="6929" max="6929" width="38.140625" style="278" customWidth="1"/>
    <col min="6930" max="6931" width="4.5703125" style="278" customWidth="1"/>
    <col min="6932" max="6932" width="62.42578125" style="278" customWidth="1"/>
    <col min="6933" max="6933" width="56.28515625" style="278" customWidth="1"/>
    <col min="6934" max="6934" width="6.28515625" style="278" customWidth="1"/>
    <col min="6935" max="6935" width="48.7109375" style="278" customWidth="1"/>
    <col min="6936" max="6936" width="73" style="278" customWidth="1"/>
    <col min="6937" max="6937" width="6.42578125" style="278" customWidth="1"/>
    <col min="6938" max="6938" width="16.5703125" style="278"/>
    <col min="6939" max="6939" width="6.42578125" style="278" customWidth="1"/>
    <col min="6940" max="6940" width="47.28515625" style="278" customWidth="1"/>
    <col min="6941" max="6941" width="6.7109375" style="278" customWidth="1"/>
    <col min="6942" max="6942" width="21.28515625" style="278" customWidth="1"/>
    <col min="6943" max="7172" width="16.5703125" style="278"/>
    <col min="7173" max="7173" width="43.42578125" style="278" customWidth="1"/>
    <col min="7174" max="7174" width="45.5703125" style="278" customWidth="1"/>
    <col min="7175" max="7175" width="7.85546875" style="278" customWidth="1"/>
    <col min="7176" max="7176" width="5.5703125" style="278" customWidth="1"/>
    <col min="7177" max="7177" width="59.28515625" style="278" customWidth="1"/>
    <col min="7178" max="7178" width="51.140625" style="278" customWidth="1"/>
    <col min="7179" max="7179" width="4.42578125" style="278" customWidth="1"/>
    <col min="7180" max="7180" width="5.28515625" style="278" customWidth="1"/>
    <col min="7181" max="7181" width="23.85546875" style="278" customWidth="1"/>
    <col min="7182" max="7182" width="7.42578125" style="278" customWidth="1"/>
    <col min="7183" max="7183" width="6.28515625" style="278" customWidth="1"/>
    <col min="7184" max="7184" width="36.140625" style="278" customWidth="1"/>
    <col min="7185" max="7185" width="38.140625" style="278" customWidth="1"/>
    <col min="7186" max="7187" width="4.5703125" style="278" customWidth="1"/>
    <col min="7188" max="7188" width="62.42578125" style="278" customWidth="1"/>
    <col min="7189" max="7189" width="56.28515625" style="278" customWidth="1"/>
    <col min="7190" max="7190" width="6.28515625" style="278" customWidth="1"/>
    <col min="7191" max="7191" width="48.7109375" style="278" customWidth="1"/>
    <col min="7192" max="7192" width="73" style="278" customWidth="1"/>
    <col min="7193" max="7193" width="6.42578125" style="278" customWidth="1"/>
    <col min="7194" max="7194" width="16.5703125" style="278"/>
    <col min="7195" max="7195" width="6.42578125" style="278" customWidth="1"/>
    <col min="7196" max="7196" width="47.28515625" style="278" customWidth="1"/>
    <col min="7197" max="7197" width="6.7109375" style="278" customWidth="1"/>
    <col min="7198" max="7198" width="21.28515625" style="278" customWidth="1"/>
    <col min="7199" max="7428" width="16.5703125" style="278"/>
    <col min="7429" max="7429" width="43.42578125" style="278" customWidth="1"/>
    <col min="7430" max="7430" width="45.5703125" style="278" customWidth="1"/>
    <col min="7431" max="7431" width="7.85546875" style="278" customWidth="1"/>
    <col min="7432" max="7432" width="5.5703125" style="278" customWidth="1"/>
    <col min="7433" max="7433" width="59.28515625" style="278" customWidth="1"/>
    <col min="7434" max="7434" width="51.140625" style="278" customWidth="1"/>
    <col min="7435" max="7435" width="4.42578125" style="278" customWidth="1"/>
    <col min="7436" max="7436" width="5.28515625" style="278" customWidth="1"/>
    <col min="7437" max="7437" width="23.85546875" style="278" customWidth="1"/>
    <col min="7438" max="7438" width="7.42578125" style="278" customWidth="1"/>
    <col min="7439" max="7439" width="6.28515625" style="278" customWidth="1"/>
    <col min="7440" max="7440" width="36.140625" style="278" customWidth="1"/>
    <col min="7441" max="7441" width="38.140625" style="278" customWidth="1"/>
    <col min="7442" max="7443" width="4.5703125" style="278" customWidth="1"/>
    <col min="7444" max="7444" width="62.42578125" style="278" customWidth="1"/>
    <col min="7445" max="7445" width="56.28515625" style="278" customWidth="1"/>
    <col min="7446" max="7446" width="6.28515625" style="278" customWidth="1"/>
    <col min="7447" max="7447" width="48.7109375" style="278" customWidth="1"/>
    <col min="7448" max="7448" width="73" style="278" customWidth="1"/>
    <col min="7449" max="7449" width="6.42578125" style="278" customWidth="1"/>
    <col min="7450" max="7450" width="16.5703125" style="278"/>
    <col min="7451" max="7451" width="6.42578125" style="278" customWidth="1"/>
    <col min="7452" max="7452" width="47.28515625" style="278" customWidth="1"/>
    <col min="7453" max="7453" width="6.7109375" style="278" customWidth="1"/>
    <col min="7454" max="7454" width="21.28515625" style="278" customWidth="1"/>
    <col min="7455" max="7684" width="16.5703125" style="278"/>
    <col min="7685" max="7685" width="43.42578125" style="278" customWidth="1"/>
    <col min="7686" max="7686" width="45.5703125" style="278" customWidth="1"/>
    <col min="7687" max="7687" width="7.85546875" style="278" customWidth="1"/>
    <col min="7688" max="7688" width="5.5703125" style="278" customWidth="1"/>
    <col min="7689" max="7689" width="59.28515625" style="278" customWidth="1"/>
    <col min="7690" max="7690" width="51.140625" style="278" customWidth="1"/>
    <col min="7691" max="7691" width="4.42578125" style="278" customWidth="1"/>
    <col min="7692" max="7692" width="5.28515625" style="278" customWidth="1"/>
    <col min="7693" max="7693" width="23.85546875" style="278" customWidth="1"/>
    <col min="7694" max="7694" width="7.42578125" style="278" customWidth="1"/>
    <col min="7695" max="7695" width="6.28515625" style="278" customWidth="1"/>
    <col min="7696" max="7696" width="36.140625" style="278" customWidth="1"/>
    <col min="7697" max="7697" width="38.140625" style="278" customWidth="1"/>
    <col min="7698" max="7699" width="4.5703125" style="278" customWidth="1"/>
    <col min="7700" max="7700" width="62.42578125" style="278" customWidth="1"/>
    <col min="7701" max="7701" width="56.28515625" style="278" customWidth="1"/>
    <col min="7702" max="7702" width="6.28515625" style="278" customWidth="1"/>
    <col min="7703" max="7703" width="48.7109375" style="278" customWidth="1"/>
    <col min="7704" max="7704" width="73" style="278" customWidth="1"/>
    <col min="7705" max="7705" width="6.42578125" style="278" customWidth="1"/>
    <col min="7706" max="7706" width="16.5703125" style="278"/>
    <col min="7707" max="7707" width="6.42578125" style="278" customWidth="1"/>
    <col min="7708" max="7708" width="47.28515625" style="278" customWidth="1"/>
    <col min="7709" max="7709" width="6.7109375" style="278" customWidth="1"/>
    <col min="7710" max="7710" width="21.28515625" style="278" customWidth="1"/>
    <col min="7711" max="7940" width="16.5703125" style="278"/>
    <col min="7941" max="7941" width="43.42578125" style="278" customWidth="1"/>
    <col min="7942" max="7942" width="45.5703125" style="278" customWidth="1"/>
    <col min="7943" max="7943" width="7.85546875" style="278" customWidth="1"/>
    <col min="7944" max="7944" width="5.5703125" style="278" customWidth="1"/>
    <col min="7945" max="7945" width="59.28515625" style="278" customWidth="1"/>
    <col min="7946" max="7946" width="51.140625" style="278" customWidth="1"/>
    <col min="7947" max="7947" width="4.42578125" style="278" customWidth="1"/>
    <col min="7948" max="7948" width="5.28515625" style="278" customWidth="1"/>
    <col min="7949" max="7949" width="23.85546875" style="278" customWidth="1"/>
    <col min="7950" max="7950" width="7.42578125" style="278" customWidth="1"/>
    <col min="7951" max="7951" width="6.28515625" style="278" customWidth="1"/>
    <col min="7952" max="7952" width="36.140625" style="278" customWidth="1"/>
    <col min="7953" max="7953" width="38.140625" style="278" customWidth="1"/>
    <col min="7954" max="7955" width="4.5703125" style="278" customWidth="1"/>
    <col min="7956" max="7956" width="62.42578125" style="278" customWidth="1"/>
    <col min="7957" max="7957" width="56.28515625" style="278" customWidth="1"/>
    <col min="7958" max="7958" width="6.28515625" style="278" customWidth="1"/>
    <col min="7959" max="7959" width="48.7109375" style="278" customWidth="1"/>
    <col min="7960" max="7960" width="73" style="278" customWidth="1"/>
    <col min="7961" max="7961" width="6.42578125" style="278" customWidth="1"/>
    <col min="7962" max="7962" width="16.5703125" style="278"/>
    <col min="7963" max="7963" width="6.42578125" style="278" customWidth="1"/>
    <col min="7964" max="7964" width="47.28515625" style="278" customWidth="1"/>
    <col min="7965" max="7965" width="6.7109375" style="278" customWidth="1"/>
    <col min="7966" max="7966" width="21.28515625" style="278" customWidth="1"/>
    <col min="7967" max="8196" width="16.5703125" style="278"/>
    <col min="8197" max="8197" width="43.42578125" style="278" customWidth="1"/>
    <col min="8198" max="8198" width="45.5703125" style="278" customWidth="1"/>
    <col min="8199" max="8199" width="7.85546875" style="278" customWidth="1"/>
    <col min="8200" max="8200" width="5.5703125" style="278" customWidth="1"/>
    <col min="8201" max="8201" width="59.28515625" style="278" customWidth="1"/>
    <col min="8202" max="8202" width="51.140625" style="278" customWidth="1"/>
    <col min="8203" max="8203" width="4.42578125" style="278" customWidth="1"/>
    <col min="8204" max="8204" width="5.28515625" style="278" customWidth="1"/>
    <col min="8205" max="8205" width="23.85546875" style="278" customWidth="1"/>
    <col min="8206" max="8206" width="7.42578125" style="278" customWidth="1"/>
    <col min="8207" max="8207" width="6.28515625" style="278" customWidth="1"/>
    <col min="8208" max="8208" width="36.140625" style="278" customWidth="1"/>
    <col min="8209" max="8209" width="38.140625" style="278" customWidth="1"/>
    <col min="8210" max="8211" width="4.5703125" style="278" customWidth="1"/>
    <col min="8212" max="8212" width="62.42578125" style="278" customWidth="1"/>
    <col min="8213" max="8213" width="56.28515625" style="278" customWidth="1"/>
    <col min="8214" max="8214" width="6.28515625" style="278" customWidth="1"/>
    <col min="8215" max="8215" width="48.7109375" style="278" customWidth="1"/>
    <col min="8216" max="8216" width="73" style="278" customWidth="1"/>
    <col min="8217" max="8217" width="6.42578125" style="278" customWidth="1"/>
    <col min="8218" max="8218" width="16.5703125" style="278"/>
    <col min="8219" max="8219" width="6.42578125" style="278" customWidth="1"/>
    <col min="8220" max="8220" width="47.28515625" style="278" customWidth="1"/>
    <col min="8221" max="8221" width="6.7109375" style="278" customWidth="1"/>
    <col min="8222" max="8222" width="21.28515625" style="278" customWidth="1"/>
    <col min="8223" max="8452" width="16.5703125" style="278"/>
    <col min="8453" max="8453" width="43.42578125" style="278" customWidth="1"/>
    <col min="8454" max="8454" width="45.5703125" style="278" customWidth="1"/>
    <col min="8455" max="8455" width="7.85546875" style="278" customWidth="1"/>
    <col min="8456" max="8456" width="5.5703125" style="278" customWidth="1"/>
    <col min="8457" max="8457" width="59.28515625" style="278" customWidth="1"/>
    <col min="8458" max="8458" width="51.140625" style="278" customWidth="1"/>
    <col min="8459" max="8459" width="4.42578125" style="278" customWidth="1"/>
    <col min="8460" max="8460" width="5.28515625" style="278" customWidth="1"/>
    <col min="8461" max="8461" width="23.85546875" style="278" customWidth="1"/>
    <col min="8462" max="8462" width="7.42578125" style="278" customWidth="1"/>
    <col min="8463" max="8463" width="6.28515625" style="278" customWidth="1"/>
    <col min="8464" max="8464" width="36.140625" style="278" customWidth="1"/>
    <col min="8465" max="8465" width="38.140625" style="278" customWidth="1"/>
    <col min="8466" max="8467" width="4.5703125" style="278" customWidth="1"/>
    <col min="8468" max="8468" width="62.42578125" style="278" customWidth="1"/>
    <col min="8469" max="8469" width="56.28515625" style="278" customWidth="1"/>
    <col min="8470" max="8470" width="6.28515625" style="278" customWidth="1"/>
    <col min="8471" max="8471" width="48.7109375" style="278" customWidth="1"/>
    <col min="8472" max="8472" width="73" style="278" customWidth="1"/>
    <col min="8473" max="8473" width="6.42578125" style="278" customWidth="1"/>
    <col min="8474" max="8474" width="16.5703125" style="278"/>
    <col min="8475" max="8475" width="6.42578125" style="278" customWidth="1"/>
    <col min="8476" max="8476" width="47.28515625" style="278" customWidth="1"/>
    <col min="8477" max="8477" width="6.7109375" style="278" customWidth="1"/>
    <col min="8478" max="8478" width="21.28515625" style="278" customWidth="1"/>
    <col min="8479" max="8708" width="16.5703125" style="278"/>
    <col min="8709" max="8709" width="43.42578125" style="278" customWidth="1"/>
    <col min="8710" max="8710" width="45.5703125" style="278" customWidth="1"/>
    <col min="8711" max="8711" width="7.85546875" style="278" customWidth="1"/>
    <col min="8712" max="8712" width="5.5703125" style="278" customWidth="1"/>
    <col min="8713" max="8713" width="59.28515625" style="278" customWidth="1"/>
    <col min="8714" max="8714" width="51.140625" style="278" customWidth="1"/>
    <col min="8715" max="8715" width="4.42578125" style="278" customWidth="1"/>
    <col min="8716" max="8716" width="5.28515625" style="278" customWidth="1"/>
    <col min="8717" max="8717" width="23.85546875" style="278" customWidth="1"/>
    <col min="8718" max="8718" width="7.42578125" style="278" customWidth="1"/>
    <col min="8719" max="8719" width="6.28515625" style="278" customWidth="1"/>
    <col min="8720" max="8720" width="36.140625" style="278" customWidth="1"/>
    <col min="8721" max="8721" width="38.140625" style="278" customWidth="1"/>
    <col min="8722" max="8723" width="4.5703125" style="278" customWidth="1"/>
    <col min="8724" max="8724" width="62.42578125" style="278" customWidth="1"/>
    <col min="8725" max="8725" width="56.28515625" style="278" customWidth="1"/>
    <col min="8726" max="8726" width="6.28515625" style="278" customWidth="1"/>
    <col min="8727" max="8727" width="48.7109375" style="278" customWidth="1"/>
    <col min="8728" max="8728" width="73" style="278" customWidth="1"/>
    <col min="8729" max="8729" width="6.42578125" style="278" customWidth="1"/>
    <col min="8730" max="8730" width="16.5703125" style="278"/>
    <col min="8731" max="8731" width="6.42578125" style="278" customWidth="1"/>
    <col min="8732" max="8732" width="47.28515625" style="278" customWidth="1"/>
    <col min="8733" max="8733" width="6.7109375" style="278" customWidth="1"/>
    <col min="8734" max="8734" width="21.28515625" style="278" customWidth="1"/>
    <col min="8735" max="8964" width="16.5703125" style="278"/>
    <col min="8965" max="8965" width="43.42578125" style="278" customWidth="1"/>
    <col min="8966" max="8966" width="45.5703125" style="278" customWidth="1"/>
    <col min="8967" max="8967" width="7.85546875" style="278" customWidth="1"/>
    <col min="8968" max="8968" width="5.5703125" style="278" customWidth="1"/>
    <col min="8969" max="8969" width="59.28515625" style="278" customWidth="1"/>
    <col min="8970" max="8970" width="51.140625" style="278" customWidth="1"/>
    <col min="8971" max="8971" width="4.42578125" style="278" customWidth="1"/>
    <col min="8972" max="8972" width="5.28515625" style="278" customWidth="1"/>
    <col min="8973" max="8973" width="23.85546875" style="278" customWidth="1"/>
    <col min="8974" max="8974" width="7.42578125" style="278" customWidth="1"/>
    <col min="8975" max="8975" width="6.28515625" style="278" customWidth="1"/>
    <col min="8976" max="8976" width="36.140625" style="278" customWidth="1"/>
    <col min="8977" max="8977" width="38.140625" style="278" customWidth="1"/>
    <col min="8978" max="8979" width="4.5703125" style="278" customWidth="1"/>
    <col min="8980" max="8980" width="62.42578125" style="278" customWidth="1"/>
    <col min="8981" max="8981" width="56.28515625" style="278" customWidth="1"/>
    <col min="8982" max="8982" width="6.28515625" style="278" customWidth="1"/>
    <col min="8983" max="8983" width="48.7109375" style="278" customWidth="1"/>
    <col min="8984" max="8984" width="73" style="278" customWidth="1"/>
    <col min="8985" max="8985" width="6.42578125" style="278" customWidth="1"/>
    <col min="8986" max="8986" width="16.5703125" style="278"/>
    <col min="8987" max="8987" width="6.42578125" style="278" customWidth="1"/>
    <col min="8988" max="8988" width="47.28515625" style="278" customWidth="1"/>
    <col min="8989" max="8989" width="6.7109375" style="278" customWidth="1"/>
    <col min="8990" max="8990" width="21.28515625" style="278" customWidth="1"/>
    <col min="8991" max="9220" width="16.5703125" style="278"/>
    <col min="9221" max="9221" width="43.42578125" style="278" customWidth="1"/>
    <col min="9222" max="9222" width="45.5703125" style="278" customWidth="1"/>
    <col min="9223" max="9223" width="7.85546875" style="278" customWidth="1"/>
    <col min="9224" max="9224" width="5.5703125" style="278" customWidth="1"/>
    <col min="9225" max="9225" width="59.28515625" style="278" customWidth="1"/>
    <col min="9226" max="9226" width="51.140625" style="278" customWidth="1"/>
    <col min="9227" max="9227" width="4.42578125" style="278" customWidth="1"/>
    <col min="9228" max="9228" width="5.28515625" style="278" customWidth="1"/>
    <col min="9229" max="9229" width="23.85546875" style="278" customWidth="1"/>
    <col min="9230" max="9230" width="7.42578125" style="278" customWidth="1"/>
    <col min="9231" max="9231" width="6.28515625" style="278" customWidth="1"/>
    <col min="9232" max="9232" width="36.140625" style="278" customWidth="1"/>
    <col min="9233" max="9233" width="38.140625" style="278" customWidth="1"/>
    <col min="9234" max="9235" width="4.5703125" style="278" customWidth="1"/>
    <col min="9236" max="9236" width="62.42578125" style="278" customWidth="1"/>
    <col min="9237" max="9237" width="56.28515625" style="278" customWidth="1"/>
    <col min="9238" max="9238" width="6.28515625" style="278" customWidth="1"/>
    <col min="9239" max="9239" width="48.7109375" style="278" customWidth="1"/>
    <col min="9240" max="9240" width="73" style="278" customWidth="1"/>
    <col min="9241" max="9241" width="6.42578125" style="278" customWidth="1"/>
    <col min="9242" max="9242" width="16.5703125" style="278"/>
    <col min="9243" max="9243" width="6.42578125" style="278" customWidth="1"/>
    <col min="9244" max="9244" width="47.28515625" style="278" customWidth="1"/>
    <col min="9245" max="9245" width="6.7109375" style="278" customWidth="1"/>
    <col min="9246" max="9246" width="21.28515625" style="278" customWidth="1"/>
    <col min="9247" max="9476" width="16.5703125" style="278"/>
    <col min="9477" max="9477" width="43.42578125" style="278" customWidth="1"/>
    <col min="9478" max="9478" width="45.5703125" style="278" customWidth="1"/>
    <col min="9479" max="9479" width="7.85546875" style="278" customWidth="1"/>
    <col min="9480" max="9480" width="5.5703125" style="278" customWidth="1"/>
    <col min="9481" max="9481" width="59.28515625" style="278" customWidth="1"/>
    <col min="9482" max="9482" width="51.140625" style="278" customWidth="1"/>
    <col min="9483" max="9483" width="4.42578125" style="278" customWidth="1"/>
    <col min="9484" max="9484" width="5.28515625" style="278" customWidth="1"/>
    <col min="9485" max="9485" width="23.85546875" style="278" customWidth="1"/>
    <col min="9486" max="9486" width="7.42578125" style="278" customWidth="1"/>
    <col min="9487" max="9487" width="6.28515625" style="278" customWidth="1"/>
    <col min="9488" max="9488" width="36.140625" style="278" customWidth="1"/>
    <col min="9489" max="9489" width="38.140625" style="278" customWidth="1"/>
    <col min="9490" max="9491" width="4.5703125" style="278" customWidth="1"/>
    <col min="9492" max="9492" width="62.42578125" style="278" customWidth="1"/>
    <col min="9493" max="9493" width="56.28515625" style="278" customWidth="1"/>
    <col min="9494" max="9494" width="6.28515625" style="278" customWidth="1"/>
    <col min="9495" max="9495" width="48.7109375" style="278" customWidth="1"/>
    <col min="9496" max="9496" width="73" style="278" customWidth="1"/>
    <col min="9497" max="9497" width="6.42578125" style="278" customWidth="1"/>
    <col min="9498" max="9498" width="16.5703125" style="278"/>
    <col min="9499" max="9499" width="6.42578125" style="278" customWidth="1"/>
    <col min="9500" max="9500" width="47.28515625" style="278" customWidth="1"/>
    <col min="9501" max="9501" width="6.7109375" style="278" customWidth="1"/>
    <col min="9502" max="9502" width="21.28515625" style="278" customWidth="1"/>
    <col min="9503" max="9732" width="16.5703125" style="278"/>
    <col min="9733" max="9733" width="43.42578125" style="278" customWidth="1"/>
    <col min="9734" max="9734" width="45.5703125" style="278" customWidth="1"/>
    <col min="9735" max="9735" width="7.85546875" style="278" customWidth="1"/>
    <col min="9736" max="9736" width="5.5703125" style="278" customWidth="1"/>
    <col min="9737" max="9737" width="59.28515625" style="278" customWidth="1"/>
    <col min="9738" max="9738" width="51.140625" style="278" customWidth="1"/>
    <col min="9739" max="9739" width="4.42578125" style="278" customWidth="1"/>
    <col min="9740" max="9740" width="5.28515625" style="278" customWidth="1"/>
    <col min="9741" max="9741" width="23.85546875" style="278" customWidth="1"/>
    <col min="9742" max="9742" width="7.42578125" style="278" customWidth="1"/>
    <col min="9743" max="9743" width="6.28515625" style="278" customWidth="1"/>
    <col min="9744" max="9744" width="36.140625" style="278" customWidth="1"/>
    <col min="9745" max="9745" width="38.140625" style="278" customWidth="1"/>
    <col min="9746" max="9747" width="4.5703125" style="278" customWidth="1"/>
    <col min="9748" max="9748" width="62.42578125" style="278" customWidth="1"/>
    <col min="9749" max="9749" width="56.28515625" style="278" customWidth="1"/>
    <col min="9750" max="9750" width="6.28515625" style="278" customWidth="1"/>
    <col min="9751" max="9751" width="48.7109375" style="278" customWidth="1"/>
    <col min="9752" max="9752" width="73" style="278" customWidth="1"/>
    <col min="9753" max="9753" width="6.42578125" style="278" customWidth="1"/>
    <col min="9754" max="9754" width="16.5703125" style="278"/>
    <col min="9755" max="9755" width="6.42578125" style="278" customWidth="1"/>
    <col min="9756" max="9756" width="47.28515625" style="278" customWidth="1"/>
    <col min="9757" max="9757" width="6.7109375" style="278" customWidth="1"/>
    <col min="9758" max="9758" width="21.28515625" style="278" customWidth="1"/>
    <col min="9759" max="9988" width="16.5703125" style="278"/>
    <col min="9989" max="9989" width="43.42578125" style="278" customWidth="1"/>
    <col min="9990" max="9990" width="45.5703125" style="278" customWidth="1"/>
    <col min="9991" max="9991" width="7.85546875" style="278" customWidth="1"/>
    <col min="9992" max="9992" width="5.5703125" style="278" customWidth="1"/>
    <col min="9993" max="9993" width="59.28515625" style="278" customWidth="1"/>
    <col min="9994" max="9994" width="51.140625" style="278" customWidth="1"/>
    <col min="9995" max="9995" width="4.42578125" style="278" customWidth="1"/>
    <col min="9996" max="9996" width="5.28515625" style="278" customWidth="1"/>
    <col min="9997" max="9997" width="23.85546875" style="278" customWidth="1"/>
    <col min="9998" max="9998" width="7.42578125" style="278" customWidth="1"/>
    <col min="9999" max="9999" width="6.28515625" style="278" customWidth="1"/>
    <col min="10000" max="10000" width="36.140625" style="278" customWidth="1"/>
    <col min="10001" max="10001" width="38.140625" style="278" customWidth="1"/>
    <col min="10002" max="10003" width="4.5703125" style="278" customWidth="1"/>
    <col min="10004" max="10004" width="62.42578125" style="278" customWidth="1"/>
    <col min="10005" max="10005" width="56.28515625" style="278" customWidth="1"/>
    <col min="10006" max="10006" width="6.28515625" style="278" customWidth="1"/>
    <col min="10007" max="10007" width="48.7109375" style="278" customWidth="1"/>
    <col min="10008" max="10008" width="73" style="278" customWidth="1"/>
    <col min="10009" max="10009" width="6.42578125" style="278" customWidth="1"/>
    <col min="10010" max="10010" width="16.5703125" style="278"/>
    <col min="10011" max="10011" width="6.42578125" style="278" customWidth="1"/>
    <col min="10012" max="10012" width="47.28515625" style="278" customWidth="1"/>
    <col min="10013" max="10013" width="6.7109375" style="278" customWidth="1"/>
    <col min="10014" max="10014" width="21.28515625" style="278" customWidth="1"/>
    <col min="10015" max="10244" width="16.5703125" style="278"/>
    <col min="10245" max="10245" width="43.42578125" style="278" customWidth="1"/>
    <col min="10246" max="10246" width="45.5703125" style="278" customWidth="1"/>
    <col min="10247" max="10247" width="7.85546875" style="278" customWidth="1"/>
    <col min="10248" max="10248" width="5.5703125" style="278" customWidth="1"/>
    <col min="10249" max="10249" width="59.28515625" style="278" customWidth="1"/>
    <col min="10250" max="10250" width="51.140625" style="278" customWidth="1"/>
    <col min="10251" max="10251" width="4.42578125" style="278" customWidth="1"/>
    <col min="10252" max="10252" width="5.28515625" style="278" customWidth="1"/>
    <col min="10253" max="10253" width="23.85546875" style="278" customWidth="1"/>
    <col min="10254" max="10254" width="7.42578125" style="278" customWidth="1"/>
    <col min="10255" max="10255" width="6.28515625" style="278" customWidth="1"/>
    <col min="10256" max="10256" width="36.140625" style="278" customWidth="1"/>
    <col min="10257" max="10257" width="38.140625" style="278" customWidth="1"/>
    <col min="10258" max="10259" width="4.5703125" style="278" customWidth="1"/>
    <col min="10260" max="10260" width="62.42578125" style="278" customWidth="1"/>
    <col min="10261" max="10261" width="56.28515625" style="278" customWidth="1"/>
    <col min="10262" max="10262" width="6.28515625" style="278" customWidth="1"/>
    <col min="10263" max="10263" width="48.7109375" style="278" customWidth="1"/>
    <col min="10264" max="10264" width="73" style="278" customWidth="1"/>
    <col min="10265" max="10265" width="6.42578125" style="278" customWidth="1"/>
    <col min="10266" max="10266" width="16.5703125" style="278"/>
    <col min="10267" max="10267" width="6.42578125" style="278" customWidth="1"/>
    <col min="10268" max="10268" width="47.28515625" style="278" customWidth="1"/>
    <col min="10269" max="10269" width="6.7109375" style="278" customWidth="1"/>
    <col min="10270" max="10270" width="21.28515625" style="278" customWidth="1"/>
    <col min="10271" max="10500" width="16.5703125" style="278"/>
    <col min="10501" max="10501" width="43.42578125" style="278" customWidth="1"/>
    <col min="10502" max="10502" width="45.5703125" style="278" customWidth="1"/>
    <col min="10503" max="10503" width="7.85546875" style="278" customWidth="1"/>
    <col min="10504" max="10504" width="5.5703125" style="278" customWidth="1"/>
    <col min="10505" max="10505" width="59.28515625" style="278" customWidth="1"/>
    <col min="10506" max="10506" width="51.140625" style="278" customWidth="1"/>
    <col min="10507" max="10507" width="4.42578125" style="278" customWidth="1"/>
    <col min="10508" max="10508" width="5.28515625" style="278" customWidth="1"/>
    <col min="10509" max="10509" width="23.85546875" style="278" customWidth="1"/>
    <col min="10510" max="10510" width="7.42578125" style="278" customWidth="1"/>
    <col min="10511" max="10511" width="6.28515625" style="278" customWidth="1"/>
    <col min="10512" max="10512" width="36.140625" style="278" customWidth="1"/>
    <col min="10513" max="10513" width="38.140625" style="278" customWidth="1"/>
    <col min="10514" max="10515" width="4.5703125" style="278" customWidth="1"/>
    <col min="10516" max="10516" width="62.42578125" style="278" customWidth="1"/>
    <col min="10517" max="10517" width="56.28515625" style="278" customWidth="1"/>
    <col min="10518" max="10518" width="6.28515625" style="278" customWidth="1"/>
    <col min="10519" max="10519" width="48.7109375" style="278" customWidth="1"/>
    <col min="10520" max="10520" width="73" style="278" customWidth="1"/>
    <col min="10521" max="10521" width="6.42578125" style="278" customWidth="1"/>
    <col min="10522" max="10522" width="16.5703125" style="278"/>
    <col min="10523" max="10523" width="6.42578125" style="278" customWidth="1"/>
    <col min="10524" max="10524" width="47.28515625" style="278" customWidth="1"/>
    <col min="10525" max="10525" width="6.7109375" style="278" customWidth="1"/>
    <col min="10526" max="10526" width="21.28515625" style="278" customWidth="1"/>
    <col min="10527" max="10756" width="16.5703125" style="278"/>
    <col min="10757" max="10757" width="43.42578125" style="278" customWidth="1"/>
    <col min="10758" max="10758" width="45.5703125" style="278" customWidth="1"/>
    <col min="10759" max="10759" width="7.85546875" style="278" customWidth="1"/>
    <col min="10760" max="10760" width="5.5703125" style="278" customWidth="1"/>
    <col min="10761" max="10761" width="59.28515625" style="278" customWidth="1"/>
    <col min="10762" max="10762" width="51.140625" style="278" customWidth="1"/>
    <col min="10763" max="10763" width="4.42578125" style="278" customWidth="1"/>
    <col min="10764" max="10764" width="5.28515625" style="278" customWidth="1"/>
    <col min="10765" max="10765" width="23.85546875" style="278" customWidth="1"/>
    <col min="10766" max="10766" width="7.42578125" style="278" customWidth="1"/>
    <col min="10767" max="10767" width="6.28515625" style="278" customWidth="1"/>
    <col min="10768" max="10768" width="36.140625" style="278" customWidth="1"/>
    <col min="10769" max="10769" width="38.140625" style="278" customWidth="1"/>
    <col min="10770" max="10771" width="4.5703125" style="278" customWidth="1"/>
    <col min="10772" max="10772" width="62.42578125" style="278" customWidth="1"/>
    <col min="10773" max="10773" width="56.28515625" style="278" customWidth="1"/>
    <col min="10774" max="10774" width="6.28515625" style="278" customWidth="1"/>
    <col min="10775" max="10775" width="48.7109375" style="278" customWidth="1"/>
    <col min="10776" max="10776" width="73" style="278" customWidth="1"/>
    <col min="10777" max="10777" width="6.42578125" style="278" customWidth="1"/>
    <col min="10778" max="10778" width="16.5703125" style="278"/>
    <col min="10779" max="10779" width="6.42578125" style="278" customWidth="1"/>
    <col min="10780" max="10780" width="47.28515625" style="278" customWidth="1"/>
    <col min="10781" max="10781" width="6.7109375" style="278" customWidth="1"/>
    <col min="10782" max="10782" width="21.28515625" style="278" customWidth="1"/>
    <col min="10783" max="11012" width="16.5703125" style="278"/>
    <col min="11013" max="11013" width="43.42578125" style="278" customWidth="1"/>
    <col min="11014" max="11014" width="45.5703125" style="278" customWidth="1"/>
    <col min="11015" max="11015" width="7.85546875" style="278" customWidth="1"/>
    <col min="11016" max="11016" width="5.5703125" style="278" customWidth="1"/>
    <col min="11017" max="11017" width="59.28515625" style="278" customWidth="1"/>
    <col min="11018" max="11018" width="51.140625" style="278" customWidth="1"/>
    <col min="11019" max="11019" width="4.42578125" style="278" customWidth="1"/>
    <col min="11020" max="11020" width="5.28515625" style="278" customWidth="1"/>
    <col min="11021" max="11021" width="23.85546875" style="278" customWidth="1"/>
    <col min="11022" max="11022" width="7.42578125" style="278" customWidth="1"/>
    <col min="11023" max="11023" width="6.28515625" style="278" customWidth="1"/>
    <col min="11024" max="11024" width="36.140625" style="278" customWidth="1"/>
    <col min="11025" max="11025" width="38.140625" style="278" customWidth="1"/>
    <col min="11026" max="11027" width="4.5703125" style="278" customWidth="1"/>
    <col min="11028" max="11028" width="62.42578125" style="278" customWidth="1"/>
    <col min="11029" max="11029" width="56.28515625" style="278" customWidth="1"/>
    <col min="11030" max="11030" width="6.28515625" style="278" customWidth="1"/>
    <col min="11031" max="11031" width="48.7109375" style="278" customWidth="1"/>
    <col min="11032" max="11032" width="73" style="278" customWidth="1"/>
    <col min="11033" max="11033" width="6.42578125" style="278" customWidth="1"/>
    <col min="11034" max="11034" width="16.5703125" style="278"/>
    <col min="11035" max="11035" width="6.42578125" style="278" customWidth="1"/>
    <col min="11036" max="11036" width="47.28515625" style="278" customWidth="1"/>
    <col min="11037" max="11037" width="6.7109375" style="278" customWidth="1"/>
    <col min="11038" max="11038" width="21.28515625" style="278" customWidth="1"/>
    <col min="11039" max="11268" width="16.5703125" style="278"/>
    <col min="11269" max="11269" width="43.42578125" style="278" customWidth="1"/>
    <col min="11270" max="11270" width="45.5703125" style="278" customWidth="1"/>
    <col min="11271" max="11271" width="7.85546875" style="278" customWidth="1"/>
    <col min="11272" max="11272" width="5.5703125" style="278" customWidth="1"/>
    <col min="11273" max="11273" width="59.28515625" style="278" customWidth="1"/>
    <col min="11274" max="11274" width="51.140625" style="278" customWidth="1"/>
    <col min="11275" max="11275" width="4.42578125" style="278" customWidth="1"/>
    <col min="11276" max="11276" width="5.28515625" style="278" customWidth="1"/>
    <col min="11277" max="11277" width="23.85546875" style="278" customWidth="1"/>
    <col min="11278" max="11278" width="7.42578125" style="278" customWidth="1"/>
    <col min="11279" max="11279" width="6.28515625" style="278" customWidth="1"/>
    <col min="11280" max="11280" width="36.140625" style="278" customWidth="1"/>
    <col min="11281" max="11281" width="38.140625" style="278" customWidth="1"/>
    <col min="11282" max="11283" width="4.5703125" style="278" customWidth="1"/>
    <col min="11284" max="11284" width="62.42578125" style="278" customWidth="1"/>
    <col min="11285" max="11285" width="56.28515625" style="278" customWidth="1"/>
    <col min="11286" max="11286" width="6.28515625" style="278" customWidth="1"/>
    <col min="11287" max="11287" width="48.7109375" style="278" customWidth="1"/>
    <col min="11288" max="11288" width="73" style="278" customWidth="1"/>
    <col min="11289" max="11289" width="6.42578125" style="278" customWidth="1"/>
    <col min="11290" max="11290" width="16.5703125" style="278"/>
    <col min="11291" max="11291" width="6.42578125" style="278" customWidth="1"/>
    <col min="11292" max="11292" width="47.28515625" style="278" customWidth="1"/>
    <col min="11293" max="11293" width="6.7109375" style="278" customWidth="1"/>
    <col min="11294" max="11294" width="21.28515625" style="278" customWidth="1"/>
    <col min="11295" max="11524" width="16.5703125" style="278"/>
    <col min="11525" max="11525" width="43.42578125" style="278" customWidth="1"/>
    <col min="11526" max="11526" width="45.5703125" style="278" customWidth="1"/>
    <col min="11527" max="11527" width="7.85546875" style="278" customWidth="1"/>
    <col min="11528" max="11528" width="5.5703125" style="278" customWidth="1"/>
    <col min="11529" max="11529" width="59.28515625" style="278" customWidth="1"/>
    <col min="11530" max="11530" width="51.140625" style="278" customWidth="1"/>
    <col min="11531" max="11531" width="4.42578125" style="278" customWidth="1"/>
    <col min="11532" max="11532" width="5.28515625" style="278" customWidth="1"/>
    <col min="11533" max="11533" width="23.85546875" style="278" customWidth="1"/>
    <col min="11534" max="11534" width="7.42578125" style="278" customWidth="1"/>
    <col min="11535" max="11535" width="6.28515625" style="278" customWidth="1"/>
    <col min="11536" max="11536" width="36.140625" style="278" customWidth="1"/>
    <col min="11537" max="11537" width="38.140625" style="278" customWidth="1"/>
    <col min="11538" max="11539" width="4.5703125" style="278" customWidth="1"/>
    <col min="11540" max="11540" width="62.42578125" style="278" customWidth="1"/>
    <col min="11541" max="11541" width="56.28515625" style="278" customWidth="1"/>
    <col min="11542" max="11542" width="6.28515625" style="278" customWidth="1"/>
    <col min="11543" max="11543" width="48.7109375" style="278" customWidth="1"/>
    <col min="11544" max="11544" width="73" style="278" customWidth="1"/>
    <col min="11545" max="11545" width="6.42578125" style="278" customWidth="1"/>
    <col min="11546" max="11546" width="16.5703125" style="278"/>
    <col min="11547" max="11547" width="6.42578125" style="278" customWidth="1"/>
    <col min="11548" max="11548" width="47.28515625" style="278" customWidth="1"/>
    <col min="11549" max="11549" width="6.7109375" style="278" customWidth="1"/>
    <col min="11550" max="11550" width="21.28515625" style="278" customWidth="1"/>
    <col min="11551" max="11780" width="16.5703125" style="278"/>
    <col min="11781" max="11781" width="43.42578125" style="278" customWidth="1"/>
    <col min="11782" max="11782" width="45.5703125" style="278" customWidth="1"/>
    <col min="11783" max="11783" width="7.85546875" style="278" customWidth="1"/>
    <col min="11784" max="11784" width="5.5703125" style="278" customWidth="1"/>
    <col min="11785" max="11785" width="59.28515625" style="278" customWidth="1"/>
    <col min="11786" max="11786" width="51.140625" style="278" customWidth="1"/>
    <col min="11787" max="11787" width="4.42578125" style="278" customWidth="1"/>
    <col min="11788" max="11788" width="5.28515625" style="278" customWidth="1"/>
    <col min="11789" max="11789" width="23.85546875" style="278" customWidth="1"/>
    <col min="11790" max="11790" width="7.42578125" style="278" customWidth="1"/>
    <col min="11791" max="11791" width="6.28515625" style="278" customWidth="1"/>
    <col min="11792" max="11792" width="36.140625" style="278" customWidth="1"/>
    <col min="11793" max="11793" width="38.140625" style="278" customWidth="1"/>
    <col min="11794" max="11795" width="4.5703125" style="278" customWidth="1"/>
    <col min="11796" max="11796" width="62.42578125" style="278" customWidth="1"/>
    <col min="11797" max="11797" width="56.28515625" style="278" customWidth="1"/>
    <col min="11798" max="11798" width="6.28515625" style="278" customWidth="1"/>
    <col min="11799" max="11799" width="48.7109375" style="278" customWidth="1"/>
    <col min="11800" max="11800" width="73" style="278" customWidth="1"/>
    <col min="11801" max="11801" width="6.42578125" style="278" customWidth="1"/>
    <col min="11802" max="11802" width="16.5703125" style="278"/>
    <col min="11803" max="11803" width="6.42578125" style="278" customWidth="1"/>
    <col min="11804" max="11804" width="47.28515625" style="278" customWidth="1"/>
    <col min="11805" max="11805" width="6.7109375" style="278" customWidth="1"/>
    <col min="11806" max="11806" width="21.28515625" style="278" customWidth="1"/>
    <col min="11807" max="12036" width="16.5703125" style="278"/>
    <col min="12037" max="12037" width="43.42578125" style="278" customWidth="1"/>
    <col min="12038" max="12038" width="45.5703125" style="278" customWidth="1"/>
    <col min="12039" max="12039" width="7.85546875" style="278" customWidth="1"/>
    <col min="12040" max="12040" width="5.5703125" style="278" customWidth="1"/>
    <col min="12041" max="12041" width="59.28515625" style="278" customWidth="1"/>
    <col min="12042" max="12042" width="51.140625" style="278" customWidth="1"/>
    <col min="12043" max="12043" width="4.42578125" style="278" customWidth="1"/>
    <col min="12044" max="12044" width="5.28515625" style="278" customWidth="1"/>
    <col min="12045" max="12045" width="23.85546875" style="278" customWidth="1"/>
    <col min="12046" max="12046" width="7.42578125" style="278" customWidth="1"/>
    <col min="12047" max="12047" width="6.28515625" style="278" customWidth="1"/>
    <col min="12048" max="12048" width="36.140625" style="278" customWidth="1"/>
    <col min="12049" max="12049" width="38.140625" style="278" customWidth="1"/>
    <col min="12050" max="12051" width="4.5703125" style="278" customWidth="1"/>
    <col min="12052" max="12052" width="62.42578125" style="278" customWidth="1"/>
    <col min="12053" max="12053" width="56.28515625" style="278" customWidth="1"/>
    <col min="12054" max="12054" width="6.28515625" style="278" customWidth="1"/>
    <col min="12055" max="12055" width="48.7109375" style="278" customWidth="1"/>
    <col min="12056" max="12056" width="73" style="278" customWidth="1"/>
    <col min="12057" max="12057" width="6.42578125" style="278" customWidth="1"/>
    <col min="12058" max="12058" width="16.5703125" style="278"/>
    <col min="12059" max="12059" width="6.42578125" style="278" customWidth="1"/>
    <col min="12060" max="12060" width="47.28515625" style="278" customWidth="1"/>
    <col min="12061" max="12061" width="6.7109375" style="278" customWidth="1"/>
    <col min="12062" max="12062" width="21.28515625" style="278" customWidth="1"/>
    <col min="12063" max="12292" width="16.5703125" style="278"/>
    <col min="12293" max="12293" width="43.42578125" style="278" customWidth="1"/>
    <col min="12294" max="12294" width="45.5703125" style="278" customWidth="1"/>
    <col min="12295" max="12295" width="7.85546875" style="278" customWidth="1"/>
    <col min="12296" max="12296" width="5.5703125" style="278" customWidth="1"/>
    <col min="12297" max="12297" width="59.28515625" style="278" customWidth="1"/>
    <col min="12298" max="12298" width="51.140625" style="278" customWidth="1"/>
    <col min="12299" max="12299" width="4.42578125" style="278" customWidth="1"/>
    <col min="12300" max="12300" width="5.28515625" style="278" customWidth="1"/>
    <col min="12301" max="12301" width="23.85546875" style="278" customWidth="1"/>
    <col min="12302" max="12302" width="7.42578125" style="278" customWidth="1"/>
    <col min="12303" max="12303" width="6.28515625" style="278" customWidth="1"/>
    <col min="12304" max="12304" width="36.140625" style="278" customWidth="1"/>
    <col min="12305" max="12305" width="38.140625" style="278" customWidth="1"/>
    <col min="12306" max="12307" width="4.5703125" style="278" customWidth="1"/>
    <col min="12308" max="12308" width="62.42578125" style="278" customWidth="1"/>
    <col min="12309" max="12309" width="56.28515625" style="278" customWidth="1"/>
    <col min="12310" max="12310" width="6.28515625" style="278" customWidth="1"/>
    <col min="12311" max="12311" width="48.7109375" style="278" customWidth="1"/>
    <col min="12312" max="12312" width="73" style="278" customWidth="1"/>
    <col min="12313" max="12313" width="6.42578125" style="278" customWidth="1"/>
    <col min="12314" max="12314" width="16.5703125" style="278"/>
    <col min="12315" max="12315" width="6.42578125" style="278" customWidth="1"/>
    <col min="12316" max="12316" width="47.28515625" style="278" customWidth="1"/>
    <col min="12317" max="12317" width="6.7109375" style="278" customWidth="1"/>
    <col min="12318" max="12318" width="21.28515625" style="278" customWidth="1"/>
    <col min="12319" max="12548" width="16.5703125" style="278"/>
    <col min="12549" max="12549" width="43.42578125" style="278" customWidth="1"/>
    <col min="12550" max="12550" width="45.5703125" style="278" customWidth="1"/>
    <col min="12551" max="12551" width="7.85546875" style="278" customWidth="1"/>
    <col min="12552" max="12552" width="5.5703125" style="278" customWidth="1"/>
    <col min="12553" max="12553" width="59.28515625" style="278" customWidth="1"/>
    <col min="12554" max="12554" width="51.140625" style="278" customWidth="1"/>
    <col min="12555" max="12555" width="4.42578125" style="278" customWidth="1"/>
    <col min="12556" max="12556" width="5.28515625" style="278" customWidth="1"/>
    <col min="12557" max="12557" width="23.85546875" style="278" customWidth="1"/>
    <col min="12558" max="12558" width="7.42578125" style="278" customWidth="1"/>
    <col min="12559" max="12559" width="6.28515625" style="278" customWidth="1"/>
    <col min="12560" max="12560" width="36.140625" style="278" customWidth="1"/>
    <col min="12561" max="12561" width="38.140625" style="278" customWidth="1"/>
    <col min="12562" max="12563" width="4.5703125" style="278" customWidth="1"/>
    <col min="12564" max="12564" width="62.42578125" style="278" customWidth="1"/>
    <col min="12565" max="12565" width="56.28515625" style="278" customWidth="1"/>
    <col min="12566" max="12566" width="6.28515625" style="278" customWidth="1"/>
    <col min="12567" max="12567" width="48.7109375" style="278" customWidth="1"/>
    <col min="12568" max="12568" width="73" style="278" customWidth="1"/>
    <col min="12569" max="12569" width="6.42578125" style="278" customWidth="1"/>
    <col min="12570" max="12570" width="16.5703125" style="278"/>
    <col min="12571" max="12571" width="6.42578125" style="278" customWidth="1"/>
    <col min="12572" max="12572" width="47.28515625" style="278" customWidth="1"/>
    <col min="12573" max="12573" width="6.7109375" style="278" customWidth="1"/>
    <col min="12574" max="12574" width="21.28515625" style="278" customWidth="1"/>
    <col min="12575" max="12804" width="16.5703125" style="278"/>
    <col min="12805" max="12805" width="43.42578125" style="278" customWidth="1"/>
    <col min="12806" max="12806" width="45.5703125" style="278" customWidth="1"/>
    <col min="12807" max="12807" width="7.85546875" style="278" customWidth="1"/>
    <col min="12808" max="12808" width="5.5703125" style="278" customWidth="1"/>
    <col min="12809" max="12809" width="59.28515625" style="278" customWidth="1"/>
    <col min="12810" max="12810" width="51.140625" style="278" customWidth="1"/>
    <col min="12811" max="12811" width="4.42578125" style="278" customWidth="1"/>
    <col min="12812" max="12812" width="5.28515625" style="278" customWidth="1"/>
    <col min="12813" max="12813" width="23.85546875" style="278" customWidth="1"/>
    <col min="12814" max="12814" width="7.42578125" style="278" customWidth="1"/>
    <col min="12815" max="12815" width="6.28515625" style="278" customWidth="1"/>
    <col min="12816" max="12816" width="36.140625" style="278" customWidth="1"/>
    <col min="12817" max="12817" width="38.140625" style="278" customWidth="1"/>
    <col min="12818" max="12819" width="4.5703125" style="278" customWidth="1"/>
    <col min="12820" max="12820" width="62.42578125" style="278" customWidth="1"/>
    <col min="12821" max="12821" width="56.28515625" style="278" customWidth="1"/>
    <col min="12822" max="12822" width="6.28515625" style="278" customWidth="1"/>
    <col min="12823" max="12823" width="48.7109375" style="278" customWidth="1"/>
    <col min="12824" max="12824" width="73" style="278" customWidth="1"/>
    <col min="12825" max="12825" width="6.42578125" style="278" customWidth="1"/>
    <col min="12826" max="12826" width="16.5703125" style="278"/>
    <col min="12827" max="12827" width="6.42578125" style="278" customWidth="1"/>
    <col min="12828" max="12828" width="47.28515625" style="278" customWidth="1"/>
    <col min="12829" max="12829" width="6.7109375" style="278" customWidth="1"/>
    <col min="12830" max="12830" width="21.28515625" style="278" customWidth="1"/>
    <col min="12831" max="13060" width="16.5703125" style="278"/>
    <col min="13061" max="13061" width="43.42578125" style="278" customWidth="1"/>
    <col min="13062" max="13062" width="45.5703125" style="278" customWidth="1"/>
    <col min="13063" max="13063" width="7.85546875" style="278" customWidth="1"/>
    <col min="13064" max="13064" width="5.5703125" style="278" customWidth="1"/>
    <col min="13065" max="13065" width="59.28515625" style="278" customWidth="1"/>
    <col min="13066" max="13066" width="51.140625" style="278" customWidth="1"/>
    <col min="13067" max="13067" width="4.42578125" style="278" customWidth="1"/>
    <col min="13068" max="13068" width="5.28515625" style="278" customWidth="1"/>
    <col min="13069" max="13069" width="23.85546875" style="278" customWidth="1"/>
    <col min="13070" max="13070" width="7.42578125" style="278" customWidth="1"/>
    <col min="13071" max="13071" width="6.28515625" style="278" customWidth="1"/>
    <col min="13072" max="13072" width="36.140625" style="278" customWidth="1"/>
    <col min="13073" max="13073" width="38.140625" style="278" customWidth="1"/>
    <col min="13074" max="13075" width="4.5703125" style="278" customWidth="1"/>
    <col min="13076" max="13076" width="62.42578125" style="278" customWidth="1"/>
    <col min="13077" max="13077" width="56.28515625" style="278" customWidth="1"/>
    <col min="13078" max="13078" width="6.28515625" style="278" customWidth="1"/>
    <col min="13079" max="13079" width="48.7109375" style="278" customWidth="1"/>
    <col min="13080" max="13080" width="73" style="278" customWidth="1"/>
    <col min="13081" max="13081" width="6.42578125" style="278" customWidth="1"/>
    <col min="13082" max="13082" width="16.5703125" style="278"/>
    <col min="13083" max="13083" width="6.42578125" style="278" customWidth="1"/>
    <col min="13084" max="13084" width="47.28515625" style="278" customWidth="1"/>
    <col min="13085" max="13085" width="6.7109375" style="278" customWidth="1"/>
    <col min="13086" max="13086" width="21.28515625" style="278" customWidth="1"/>
    <col min="13087" max="13316" width="16.5703125" style="278"/>
    <col min="13317" max="13317" width="43.42578125" style="278" customWidth="1"/>
    <col min="13318" max="13318" width="45.5703125" style="278" customWidth="1"/>
    <col min="13319" max="13319" width="7.85546875" style="278" customWidth="1"/>
    <col min="13320" max="13320" width="5.5703125" style="278" customWidth="1"/>
    <col min="13321" max="13321" width="59.28515625" style="278" customWidth="1"/>
    <col min="13322" max="13322" width="51.140625" style="278" customWidth="1"/>
    <col min="13323" max="13323" width="4.42578125" style="278" customWidth="1"/>
    <col min="13324" max="13324" width="5.28515625" style="278" customWidth="1"/>
    <col min="13325" max="13325" width="23.85546875" style="278" customWidth="1"/>
    <col min="13326" max="13326" width="7.42578125" style="278" customWidth="1"/>
    <col min="13327" max="13327" width="6.28515625" style="278" customWidth="1"/>
    <col min="13328" max="13328" width="36.140625" style="278" customWidth="1"/>
    <col min="13329" max="13329" width="38.140625" style="278" customWidth="1"/>
    <col min="13330" max="13331" width="4.5703125" style="278" customWidth="1"/>
    <col min="13332" max="13332" width="62.42578125" style="278" customWidth="1"/>
    <col min="13333" max="13333" width="56.28515625" style="278" customWidth="1"/>
    <col min="13334" max="13334" width="6.28515625" style="278" customWidth="1"/>
    <col min="13335" max="13335" width="48.7109375" style="278" customWidth="1"/>
    <col min="13336" max="13336" width="73" style="278" customWidth="1"/>
    <col min="13337" max="13337" width="6.42578125" style="278" customWidth="1"/>
    <col min="13338" max="13338" width="16.5703125" style="278"/>
    <col min="13339" max="13339" width="6.42578125" style="278" customWidth="1"/>
    <col min="13340" max="13340" width="47.28515625" style="278" customWidth="1"/>
    <col min="13341" max="13341" width="6.7109375" style="278" customWidth="1"/>
    <col min="13342" max="13342" width="21.28515625" style="278" customWidth="1"/>
    <col min="13343" max="13572" width="16.5703125" style="278"/>
    <col min="13573" max="13573" width="43.42578125" style="278" customWidth="1"/>
    <col min="13574" max="13574" width="45.5703125" style="278" customWidth="1"/>
    <col min="13575" max="13575" width="7.85546875" style="278" customWidth="1"/>
    <col min="13576" max="13576" width="5.5703125" style="278" customWidth="1"/>
    <col min="13577" max="13577" width="59.28515625" style="278" customWidth="1"/>
    <col min="13578" max="13578" width="51.140625" style="278" customWidth="1"/>
    <col min="13579" max="13579" width="4.42578125" style="278" customWidth="1"/>
    <col min="13580" max="13580" width="5.28515625" style="278" customWidth="1"/>
    <col min="13581" max="13581" width="23.85546875" style="278" customWidth="1"/>
    <col min="13582" max="13582" width="7.42578125" style="278" customWidth="1"/>
    <col min="13583" max="13583" width="6.28515625" style="278" customWidth="1"/>
    <col min="13584" max="13584" width="36.140625" style="278" customWidth="1"/>
    <col min="13585" max="13585" width="38.140625" style="278" customWidth="1"/>
    <col min="13586" max="13587" width="4.5703125" style="278" customWidth="1"/>
    <col min="13588" max="13588" width="62.42578125" style="278" customWidth="1"/>
    <col min="13589" max="13589" width="56.28515625" style="278" customWidth="1"/>
    <col min="13590" max="13590" width="6.28515625" style="278" customWidth="1"/>
    <col min="13591" max="13591" width="48.7109375" style="278" customWidth="1"/>
    <col min="13592" max="13592" width="73" style="278" customWidth="1"/>
    <col min="13593" max="13593" width="6.42578125" style="278" customWidth="1"/>
    <col min="13594" max="13594" width="16.5703125" style="278"/>
    <col min="13595" max="13595" width="6.42578125" style="278" customWidth="1"/>
    <col min="13596" max="13596" width="47.28515625" style="278" customWidth="1"/>
    <col min="13597" max="13597" width="6.7109375" style="278" customWidth="1"/>
    <col min="13598" max="13598" width="21.28515625" style="278" customWidth="1"/>
    <col min="13599" max="13828" width="16.5703125" style="278"/>
    <col min="13829" max="13829" width="43.42578125" style="278" customWidth="1"/>
    <col min="13830" max="13830" width="45.5703125" style="278" customWidth="1"/>
    <col min="13831" max="13831" width="7.85546875" style="278" customWidth="1"/>
    <col min="13832" max="13832" width="5.5703125" style="278" customWidth="1"/>
    <col min="13833" max="13833" width="59.28515625" style="278" customWidth="1"/>
    <col min="13834" max="13834" width="51.140625" style="278" customWidth="1"/>
    <col min="13835" max="13835" width="4.42578125" style="278" customWidth="1"/>
    <col min="13836" max="13836" width="5.28515625" style="278" customWidth="1"/>
    <col min="13837" max="13837" width="23.85546875" style="278" customWidth="1"/>
    <col min="13838" max="13838" width="7.42578125" style="278" customWidth="1"/>
    <col min="13839" max="13839" width="6.28515625" style="278" customWidth="1"/>
    <col min="13840" max="13840" width="36.140625" style="278" customWidth="1"/>
    <col min="13841" max="13841" width="38.140625" style="278" customWidth="1"/>
    <col min="13842" max="13843" width="4.5703125" style="278" customWidth="1"/>
    <col min="13844" max="13844" width="62.42578125" style="278" customWidth="1"/>
    <col min="13845" max="13845" width="56.28515625" style="278" customWidth="1"/>
    <col min="13846" max="13846" width="6.28515625" style="278" customWidth="1"/>
    <col min="13847" max="13847" width="48.7109375" style="278" customWidth="1"/>
    <col min="13848" max="13848" width="73" style="278" customWidth="1"/>
    <col min="13849" max="13849" width="6.42578125" style="278" customWidth="1"/>
    <col min="13850" max="13850" width="16.5703125" style="278"/>
    <col min="13851" max="13851" width="6.42578125" style="278" customWidth="1"/>
    <col min="13852" max="13852" width="47.28515625" style="278" customWidth="1"/>
    <col min="13853" max="13853" width="6.7109375" style="278" customWidth="1"/>
    <col min="13854" max="13854" width="21.28515625" style="278" customWidth="1"/>
    <col min="13855" max="14084" width="16.5703125" style="278"/>
    <col min="14085" max="14085" width="43.42578125" style="278" customWidth="1"/>
    <col min="14086" max="14086" width="45.5703125" style="278" customWidth="1"/>
    <col min="14087" max="14087" width="7.85546875" style="278" customWidth="1"/>
    <col min="14088" max="14088" width="5.5703125" style="278" customWidth="1"/>
    <col min="14089" max="14089" width="59.28515625" style="278" customWidth="1"/>
    <col min="14090" max="14090" width="51.140625" style="278" customWidth="1"/>
    <col min="14091" max="14091" width="4.42578125" style="278" customWidth="1"/>
    <col min="14092" max="14092" width="5.28515625" style="278" customWidth="1"/>
    <col min="14093" max="14093" width="23.85546875" style="278" customWidth="1"/>
    <col min="14094" max="14094" width="7.42578125" style="278" customWidth="1"/>
    <col min="14095" max="14095" width="6.28515625" style="278" customWidth="1"/>
    <col min="14096" max="14096" width="36.140625" style="278" customWidth="1"/>
    <col min="14097" max="14097" width="38.140625" style="278" customWidth="1"/>
    <col min="14098" max="14099" width="4.5703125" style="278" customWidth="1"/>
    <col min="14100" max="14100" width="62.42578125" style="278" customWidth="1"/>
    <col min="14101" max="14101" width="56.28515625" style="278" customWidth="1"/>
    <col min="14102" max="14102" width="6.28515625" style="278" customWidth="1"/>
    <col min="14103" max="14103" width="48.7109375" style="278" customWidth="1"/>
    <col min="14104" max="14104" width="73" style="278" customWidth="1"/>
    <col min="14105" max="14105" width="6.42578125" style="278" customWidth="1"/>
    <col min="14106" max="14106" width="16.5703125" style="278"/>
    <col min="14107" max="14107" width="6.42578125" style="278" customWidth="1"/>
    <col min="14108" max="14108" width="47.28515625" style="278" customWidth="1"/>
    <col min="14109" max="14109" width="6.7109375" style="278" customWidth="1"/>
    <col min="14110" max="14110" width="21.28515625" style="278" customWidth="1"/>
    <col min="14111" max="14340" width="16.5703125" style="278"/>
    <col min="14341" max="14341" width="43.42578125" style="278" customWidth="1"/>
    <col min="14342" max="14342" width="45.5703125" style="278" customWidth="1"/>
    <col min="14343" max="14343" width="7.85546875" style="278" customWidth="1"/>
    <col min="14344" max="14344" width="5.5703125" style="278" customWidth="1"/>
    <col min="14345" max="14345" width="59.28515625" style="278" customWidth="1"/>
    <col min="14346" max="14346" width="51.140625" style="278" customWidth="1"/>
    <col min="14347" max="14347" width="4.42578125" style="278" customWidth="1"/>
    <col min="14348" max="14348" width="5.28515625" style="278" customWidth="1"/>
    <col min="14349" max="14349" width="23.85546875" style="278" customWidth="1"/>
    <col min="14350" max="14350" width="7.42578125" style="278" customWidth="1"/>
    <col min="14351" max="14351" width="6.28515625" style="278" customWidth="1"/>
    <col min="14352" max="14352" width="36.140625" style="278" customWidth="1"/>
    <col min="14353" max="14353" width="38.140625" style="278" customWidth="1"/>
    <col min="14354" max="14355" width="4.5703125" style="278" customWidth="1"/>
    <col min="14356" max="14356" width="62.42578125" style="278" customWidth="1"/>
    <col min="14357" max="14357" width="56.28515625" style="278" customWidth="1"/>
    <col min="14358" max="14358" width="6.28515625" style="278" customWidth="1"/>
    <col min="14359" max="14359" width="48.7109375" style="278" customWidth="1"/>
    <col min="14360" max="14360" width="73" style="278" customWidth="1"/>
    <col min="14361" max="14361" width="6.42578125" style="278" customWidth="1"/>
    <col min="14362" max="14362" width="16.5703125" style="278"/>
    <col min="14363" max="14363" width="6.42578125" style="278" customWidth="1"/>
    <col min="14364" max="14364" width="47.28515625" style="278" customWidth="1"/>
    <col min="14365" max="14365" width="6.7109375" style="278" customWidth="1"/>
    <col min="14366" max="14366" width="21.28515625" style="278" customWidth="1"/>
    <col min="14367" max="14596" width="16.5703125" style="278"/>
    <col min="14597" max="14597" width="43.42578125" style="278" customWidth="1"/>
    <col min="14598" max="14598" width="45.5703125" style="278" customWidth="1"/>
    <col min="14599" max="14599" width="7.85546875" style="278" customWidth="1"/>
    <col min="14600" max="14600" width="5.5703125" style="278" customWidth="1"/>
    <col min="14601" max="14601" width="59.28515625" style="278" customWidth="1"/>
    <col min="14602" max="14602" width="51.140625" style="278" customWidth="1"/>
    <col min="14603" max="14603" width="4.42578125" style="278" customWidth="1"/>
    <col min="14604" max="14604" width="5.28515625" style="278" customWidth="1"/>
    <col min="14605" max="14605" width="23.85546875" style="278" customWidth="1"/>
    <col min="14606" max="14606" width="7.42578125" style="278" customWidth="1"/>
    <col min="14607" max="14607" width="6.28515625" style="278" customWidth="1"/>
    <col min="14608" max="14608" width="36.140625" style="278" customWidth="1"/>
    <col min="14609" max="14609" width="38.140625" style="278" customWidth="1"/>
    <col min="14610" max="14611" width="4.5703125" style="278" customWidth="1"/>
    <col min="14612" max="14612" width="62.42578125" style="278" customWidth="1"/>
    <col min="14613" max="14613" width="56.28515625" style="278" customWidth="1"/>
    <col min="14614" max="14614" width="6.28515625" style="278" customWidth="1"/>
    <col min="14615" max="14615" width="48.7109375" style="278" customWidth="1"/>
    <col min="14616" max="14616" width="73" style="278" customWidth="1"/>
    <col min="14617" max="14617" width="6.42578125" style="278" customWidth="1"/>
    <col min="14618" max="14618" width="16.5703125" style="278"/>
    <col min="14619" max="14619" width="6.42578125" style="278" customWidth="1"/>
    <col min="14620" max="14620" width="47.28515625" style="278" customWidth="1"/>
    <col min="14621" max="14621" width="6.7109375" style="278" customWidth="1"/>
    <col min="14622" max="14622" width="21.28515625" style="278" customWidth="1"/>
    <col min="14623" max="14852" width="16.5703125" style="278"/>
    <col min="14853" max="14853" width="43.42578125" style="278" customWidth="1"/>
    <col min="14854" max="14854" width="45.5703125" style="278" customWidth="1"/>
    <col min="14855" max="14855" width="7.85546875" style="278" customWidth="1"/>
    <col min="14856" max="14856" width="5.5703125" style="278" customWidth="1"/>
    <col min="14857" max="14857" width="59.28515625" style="278" customWidth="1"/>
    <col min="14858" max="14858" width="51.140625" style="278" customWidth="1"/>
    <col min="14859" max="14859" width="4.42578125" style="278" customWidth="1"/>
    <col min="14860" max="14860" width="5.28515625" style="278" customWidth="1"/>
    <col min="14861" max="14861" width="23.85546875" style="278" customWidth="1"/>
    <col min="14862" max="14862" width="7.42578125" style="278" customWidth="1"/>
    <col min="14863" max="14863" width="6.28515625" style="278" customWidth="1"/>
    <col min="14864" max="14864" width="36.140625" style="278" customWidth="1"/>
    <col min="14865" max="14865" width="38.140625" style="278" customWidth="1"/>
    <col min="14866" max="14867" width="4.5703125" style="278" customWidth="1"/>
    <col min="14868" max="14868" width="62.42578125" style="278" customWidth="1"/>
    <col min="14869" max="14869" width="56.28515625" style="278" customWidth="1"/>
    <col min="14870" max="14870" width="6.28515625" style="278" customWidth="1"/>
    <col min="14871" max="14871" width="48.7109375" style="278" customWidth="1"/>
    <col min="14872" max="14872" width="73" style="278" customWidth="1"/>
    <col min="14873" max="14873" width="6.42578125" style="278" customWidth="1"/>
    <col min="14874" max="14874" width="16.5703125" style="278"/>
    <col min="14875" max="14875" width="6.42578125" style="278" customWidth="1"/>
    <col min="14876" max="14876" width="47.28515625" style="278" customWidth="1"/>
    <col min="14877" max="14877" width="6.7109375" style="278" customWidth="1"/>
    <col min="14878" max="14878" width="21.28515625" style="278" customWidth="1"/>
    <col min="14879" max="15108" width="16.5703125" style="278"/>
    <col min="15109" max="15109" width="43.42578125" style="278" customWidth="1"/>
    <col min="15110" max="15110" width="45.5703125" style="278" customWidth="1"/>
    <col min="15111" max="15111" width="7.85546875" style="278" customWidth="1"/>
    <col min="15112" max="15112" width="5.5703125" style="278" customWidth="1"/>
    <col min="15113" max="15113" width="59.28515625" style="278" customWidth="1"/>
    <col min="15114" max="15114" width="51.140625" style="278" customWidth="1"/>
    <col min="15115" max="15115" width="4.42578125" style="278" customWidth="1"/>
    <col min="15116" max="15116" width="5.28515625" style="278" customWidth="1"/>
    <col min="15117" max="15117" width="23.85546875" style="278" customWidth="1"/>
    <col min="15118" max="15118" width="7.42578125" style="278" customWidth="1"/>
    <col min="15119" max="15119" width="6.28515625" style="278" customWidth="1"/>
    <col min="15120" max="15120" width="36.140625" style="278" customWidth="1"/>
    <col min="15121" max="15121" width="38.140625" style="278" customWidth="1"/>
    <col min="15122" max="15123" width="4.5703125" style="278" customWidth="1"/>
    <col min="15124" max="15124" width="62.42578125" style="278" customWidth="1"/>
    <col min="15125" max="15125" width="56.28515625" style="278" customWidth="1"/>
    <col min="15126" max="15126" width="6.28515625" style="278" customWidth="1"/>
    <col min="15127" max="15127" width="48.7109375" style="278" customWidth="1"/>
    <col min="15128" max="15128" width="73" style="278" customWidth="1"/>
    <col min="15129" max="15129" width="6.42578125" style="278" customWidth="1"/>
    <col min="15130" max="15130" width="16.5703125" style="278"/>
    <col min="15131" max="15131" width="6.42578125" style="278" customWidth="1"/>
    <col min="15132" max="15132" width="47.28515625" style="278" customWidth="1"/>
    <col min="15133" max="15133" width="6.7109375" style="278" customWidth="1"/>
    <col min="15134" max="15134" width="21.28515625" style="278" customWidth="1"/>
    <col min="15135" max="15364" width="16.5703125" style="278"/>
    <col min="15365" max="15365" width="43.42578125" style="278" customWidth="1"/>
    <col min="15366" max="15366" width="45.5703125" style="278" customWidth="1"/>
    <col min="15367" max="15367" width="7.85546875" style="278" customWidth="1"/>
    <col min="15368" max="15368" width="5.5703125" style="278" customWidth="1"/>
    <col min="15369" max="15369" width="59.28515625" style="278" customWidth="1"/>
    <col min="15370" max="15370" width="51.140625" style="278" customWidth="1"/>
    <col min="15371" max="15371" width="4.42578125" style="278" customWidth="1"/>
    <col min="15372" max="15372" width="5.28515625" style="278" customWidth="1"/>
    <col min="15373" max="15373" width="23.85546875" style="278" customWidth="1"/>
    <col min="15374" max="15374" width="7.42578125" style="278" customWidth="1"/>
    <col min="15375" max="15375" width="6.28515625" style="278" customWidth="1"/>
    <col min="15376" max="15376" width="36.140625" style="278" customWidth="1"/>
    <col min="15377" max="15377" width="38.140625" style="278" customWidth="1"/>
    <col min="15378" max="15379" width="4.5703125" style="278" customWidth="1"/>
    <col min="15380" max="15380" width="62.42578125" style="278" customWidth="1"/>
    <col min="15381" max="15381" width="56.28515625" style="278" customWidth="1"/>
    <col min="15382" max="15382" width="6.28515625" style="278" customWidth="1"/>
    <col min="15383" max="15383" width="48.7109375" style="278" customWidth="1"/>
    <col min="15384" max="15384" width="73" style="278" customWidth="1"/>
    <col min="15385" max="15385" width="6.42578125" style="278" customWidth="1"/>
    <col min="15386" max="15386" width="16.5703125" style="278"/>
    <col min="15387" max="15387" width="6.42578125" style="278" customWidth="1"/>
    <col min="15388" max="15388" width="47.28515625" style="278" customWidth="1"/>
    <col min="15389" max="15389" width="6.7109375" style="278" customWidth="1"/>
    <col min="15390" max="15390" width="21.28515625" style="278" customWidth="1"/>
    <col min="15391" max="15620" width="16.5703125" style="278"/>
    <col min="15621" max="15621" width="43.42578125" style="278" customWidth="1"/>
    <col min="15622" max="15622" width="45.5703125" style="278" customWidth="1"/>
    <col min="15623" max="15623" width="7.85546875" style="278" customWidth="1"/>
    <col min="15624" max="15624" width="5.5703125" style="278" customWidth="1"/>
    <col min="15625" max="15625" width="59.28515625" style="278" customWidth="1"/>
    <col min="15626" max="15626" width="51.140625" style="278" customWidth="1"/>
    <col min="15627" max="15627" width="4.42578125" style="278" customWidth="1"/>
    <col min="15628" max="15628" width="5.28515625" style="278" customWidth="1"/>
    <col min="15629" max="15629" width="23.85546875" style="278" customWidth="1"/>
    <col min="15630" max="15630" width="7.42578125" style="278" customWidth="1"/>
    <col min="15631" max="15631" width="6.28515625" style="278" customWidth="1"/>
    <col min="15632" max="15632" width="36.140625" style="278" customWidth="1"/>
    <col min="15633" max="15633" width="38.140625" style="278" customWidth="1"/>
    <col min="15634" max="15635" width="4.5703125" style="278" customWidth="1"/>
    <col min="15636" max="15636" width="62.42578125" style="278" customWidth="1"/>
    <col min="15637" max="15637" width="56.28515625" style="278" customWidth="1"/>
    <col min="15638" max="15638" width="6.28515625" style="278" customWidth="1"/>
    <col min="15639" max="15639" width="48.7109375" style="278" customWidth="1"/>
    <col min="15640" max="15640" width="73" style="278" customWidth="1"/>
    <col min="15641" max="15641" width="6.42578125" style="278" customWidth="1"/>
    <col min="15642" max="15642" width="16.5703125" style="278"/>
    <col min="15643" max="15643" width="6.42578125" style="278" customWidth="1"/>
    <col min="15644" max="15644" width="47.28515625" style="278" customWidth="1"/>
    <col min="15645" max="15645" width="6.7109375" style="278" customWidth="1"/>
    <col min="15646" max="15646" width="21.28515625" style="278" customWidth="1"/>
    <col min="15647" max="15876" width="16.5703125" style="278"/>
    <col min="15877" max="15877" width="43.42578125" style="278" customWidth="1"/>
    <col min="15878" max="15878" width="45.5703125" style="278" customWidth="1"/>
    <col min="15879" max="15879" width="7.85546875" style="278" customWidth="1"/>
    <col min="15880" max="15880" width="5.5703125" style="278" customWidth="1"/>
    <col min="15881" max="15881" width="59.28515625" style="278" customWidth="1"/>
    <col min="15882" max="15882" width="51.140625" style="278" customWidth="1"/>
    <col min="15883" max="15883" width="4.42578125" style="278" customWidth="1"/>
    <col min="15884" max="15884" width="5.28515625" style="278" customWidth="1"/>
    <col min="15885" max="15885" width="23.85546875" style="278" customWidth="1"/>
    <col min="15886" max="15886" width="7.42578125" style="278" customWidth="1"/>
    <col min="15887" max="15887" width="6.28515625" style="278" customWidth="1"/>
    <col min="15888" max="15888" width="36.140625" style="278" customWidth="1"/>
    <col min="15889" max="15889" width="38.140625" style="278" customWidth="1"/>
    <col min="15890" max="15891" width="4.5703125" style="278" customWidth="1"/>
    <col min="15892" max="15892" width="62.42578125" style="278" customWidth="1"/>
    <col min="15893" max="15893" width="56.28515625" style="278" customWidth="1"/>
    <col min="15894" max="15894" width="6.28515625" style="278" customWidth="1"/>
    <col min="15895" max="15895" width="48.7109375" style="278" customWidth="1"/>
    <col min="15896" max="15896" width="73" style="278" customWidth="1"/>
    <col min="15897" max="15897" width="6.42578125" style="278" customWidth="1"/>
    <col min="15898" max="15898" width="16.5703125" style="278"/>
    <col min="15899" max="15899" width="6.42578125" style="278" customWidth="1"/>
    <col min="15900" max="15900" width="47.28515625" style="278" customWidth="1"/>
    <col min="15901" max="15901" width="6.7109375" style="278" customWidth="1"/>
    <col min="15902" max="15902" width="21.28515625" style="278" customWidth="1"/>
    <col min="15903" max="16132" width="16.5703125" style="278"/>
    <col min="16133" max="16133" width="43.42578125" style="278" customWidth="1"/>
    <col min="16134" max="16134" width="45.5703125" style="278" customWidth="1"/>
    <col min="16135" max="16135" width="7.85546875" style="278" customWidth="1"/>
    <col min="16136" max="16136" width="5.5703125" style="278" customWidth="1"/>
    <col min="16137" max="16137" width="59.28515625" style="278" customWidth="1"/>
    <col min="16138" max="16138" width="51.140625" style="278" customWidth="1"/>
    <col min="16139" max="16139" width="4.42578125" style="278" customWidth="1"/>
    <col min="16140" max="16140" width="5.28515625" style="278" customWidth="1"/>
    <col min="16141" max="16141" width="23.85546875" style="278" customWidth="1"/>
    <col min="16142" max="16142" width="7.42578125" style="278" customWidth="1"/>
    <col min="16143" max="16143" width="6.28515625" style="278" customWidth="1"/>
    <col min="16144" max="16144" width="36.140625" style="278" customWidth="1"/>
    <col min="16145" max="16145" width="38.140625" style="278" customWidth="1"/>
    <col min="16146" max="16147" width="4.5703125" style="278" customWidth="1"/>
    <col min="16148" max="16148" width="62.42578125" style="278" customWidth="1"/>
    <col min="16149" max="16149" width="56.28515625" style="278" customWidth="1"/>
    <col min="16150" max="16150" width="6.28515625" style="278" customWidth="1"/>
    <col min="16151" max="16151" width="48.7109375" style="278" customWidth="1"/>
    <col min="16152" max="16152" width="73" style="278" customWidth="1"/>
    <col min="16153" max="16153" width="6.42578125" style="278" customWidth="1"/>
    <col min="16154" max="16154" width="16.5703125" style="278"/>
    <col min="16155" max="16155" width="6.42578125" style="278" customWidth="1"/>
    <col min="16156" max="16156" width="47.28515625" style="278" customWidth="1"/>
    <col min="16157" max="16157" width="6.7109375" style="278" customWidth="1"/>
    <col min="16158" max="16158" width="21.28515625" style="278" customWidth="1"/>
    <col min="16159" max="16384" width="16.5703125" style="278"/>
  </cols>
  <sheetData>
    <row r="1" spans="1:32" ht="41.25" customHeight="1">
      <c r="A1" s="737" t="s">
        <v>2977</v>
      </c>
      <c r="B1" s="738"/>
      <c r="C1" s="276"/>
      <c r="D1" s="739" t="s">
        <v>2978</v>
      </c>
      <c r="E1" s="740"/>
      <c r="F1" s="740"/>
      <c r="G1" s="740"/>
      <c r="H1" s="276"/>
      <c r="I1" s="277" t="s">
        <v>2979</v>
      </c>
      <c r="J1" s="276"/>
      <c r="K1" s="741" t="s">
        <v>2980</v>
      </c>
      <c r="L1" s="742"/>
      <c r="M1" s="742"/>
      <c r="N1" s="742"/>
      <c r="P1" s="743" t="s">
        <v>2981</v>
      </c>
      <c r="Q1" s="744"/>
      <c r="R1" s="276"/>
      <c r="S1" s="745" t="s">
        <v>2982</v>
      </c>
      <c r="T1" s="746"/>
      <c r="U1" s="276"/>
      <c r="V1" s="279" t="s">
        <v>2983</v>
      </c>
      <c r="W1" s="276"/>
      <c r="X1" s="280" t="s">
        <v>2984</v>
      </c>
      <c r="Y1" s="314"/>
      <c r="Z1" s="314"/>
      <c r="AA1" s="314"/>
      <c r="AB1" s="314"/>
      <c r="AC1" s="276"/>
      <c r="AD1" s="281" t="s">
        <v>2985</v>
      </c>
      <c r="AE1" s="276"/>
      <c r="AF1" s="276"/>
    </row>
    <row r="2" spans="1:32" ht="51" customHeight="1">
      <c r="A2" s="282" t="s">
        <v>2986</v>
      </c>
      <c r="B2" s="282" t="s">
        <v>2987</v>
      </c>
      <c r="C2" s="276"/>
      <c r="D2" s="283">
        <v>1</v>
      </c>
      <c r="E2" s="282" t="s">
        <v>2988</v>
      </c>
      <c r="F2" s="282" t="s">
        <v>2989</v>
      </c>
      <c r="G2" s="283">
        <v>1</v>
      </c>
      <c r="H2" s="276"/>
      <c r="I2" s="283" t="s">
        <v>2990</v>
      </c>
      <c r="J2" s="276"/>
      <c r="K2" s="283">
        <v>1</v>
      </c>
      <c r="L2" s="282" t="s">
        <v>2991</v>
      </c>
      <c r="M2" s="282" t="s">
        <v>2992</v>
      </c>
      <c r="N2" s="283">
        <v>1</v>
      </c>
      <c r="O2" s="276"/>
      <c r="P2" s="282" t="s">
        <v>2993</v>
      </c>
      <c r="Q2" s="282" t="s">
        <v>2994</v>
      </c>
      <c r="R2" s="276"/>
      <c r="S2" s="282" t="s">
        <v>2993</v>
      </c>
      <c r="T2" s="282" t="s">
        <v>2994</v>
      </c>
      <c r="U2" s="276"/>
      <c r="V2" s="282" t="s">
        <v>2995</v>
      </c>
      <c r="W2" s="276"/>
      <c r="X2" s="282" t="s">
        <v>2996</v>
      </c>
      <c r="Y2" s="276"/>
      <c r="Z2" s="276"/>
      <c r="AA2" s="276"/>
      <c r="AB2" s="276"/>
      <c r="AC2" s="276"/>
      <c r="AD2" s="282" t="s">
        <v>2997</v>
      </c>
      <c r="AE2" s="276"/>
      <c r="AF2" s="284" t="s">
        <v>2998</v>
      </c>
    </row>
    <row r="3" spans="1:32" ht="63" customHeight="1">
      <c r="A3" s="282" t="s">
        <v>2999</v>
      </c>
      <c r="B3" s="282" t="s">
        <v>3000</v>
      </c>
      <c r="C3" s="276"/>
      <c r="D3" s="283">
        <v>2</v>
      </c>
      <c r="E3" s="282" t="s">
        <v>3001</v>
      </c>
      <c r="F3" s="282" t="s">
        <v>3002</v>
      </c>
      <c r="G3" s="283">
        <v>1</v>
      </c>
      <c r="H3" s="276"/>
      <c r="I3" s="283" t="s">
        <v>3003</v>
      </c>
      <c r="J3" s="276"/>
      <c r="K3" s="283">
        <v>2</v>
      </c>
      <c r="L3" s="282" t="s">
        <v>3004</v>
      </c>
      <c r="M3" s="282" t="s">
        <v>3005</v>
      </c>
      <c r="N3" s="283">
        <v>1</v>
      </c>
      <c r="O3" s="276"/>
      <c r="P3" s="282" t="s">
        <v>3006</v>
      </c>
      <c r="Q3" s="282" t="s">
        <v>3007</v>
      </c>
      <c r="R3" s="276"/>
      <c r="S3" s="282" t="s">
        <v>3008</v>
      </c>
      <c r="T3" s="282" t="s">
        <v>3009</v>
      </c>
      <c r="U3" s="276"/>
      <c r="V3" s="282" t="s">
        <v>3010</v>
      </c>
      <c r="W3" s="276"/>
      <c r="X3" s="282" t="s">
        <v>3011</v>
      </c>
      <c r="Y3" s="276"/>
      <c r="Z3" s="276"/>
      <c r="AA3" s="276"/>
      <c r="AB3" s="276"/>
      <c r="AC3" s="276"/>
      <c r="AD3" s="282" t="s">
        <v>3012</v>
      </c>
      <c r="AE3" s="276"/>
      <c r="AF3" s="284" t="s">
        <v>3013</v>
      </c>
    </row>
    <row r="4" spans="1:32" ht="60">
      <c r="A4" s="282" t="s">
        <v>3014</v>
      </c>
      <c r="B4" s="282" t="s">
        <v>3015</v>
      </c>
      <c r="C4" s="276"/>
      <c r="D4" s="283">
        <v>3</v>
      </c>
      <c r="E4" s="282" t="s">
        <v>3016</v>
      </c>
      <c r="F4" s="282" t="s">
        <v>3017</v>
      </c>
      <c r="G4" s="283">
        <v>1</v>
      </c>
      <c r="H4" s="276"/>
      <c r="I4" s="283" t="s">
        <v>3018</v>
      </c>
      <c r="J4" s="276"/>
      <c r="K4" s="283">
        <v>3</v>
      </c>
      <c r="L4" s="282" t="s">
        <v>3019</v>
      </c>
      <c r="M4" s="282" t="s">
        <v>3020</v>
      </c>
      <c r="N4" s="283">
        <v>1</v>
      </c>
      <c r="O4" s="276"/>
      <c r="P4" s="282" t="s">
        <v>3021</v>
      </c>
      <c r="Q4" s="282" t="s">
        <v>3022</v>
      </c>
      <c r="R4" s="276"/>
      <c r="S4" s="282" t="s">
        <v>3023</v>
      </c>
      <c r="T4" s="282" t="s">
        <v>3024</v>
      </c>
      <c r="U4" s="276"/>
      <c r="V4" s="282" t="s">
        <v>3025</v>
      </c>
      <c r="W4" s="276"/>
      <c r="X4" s="282" t="s">
        <v>3026</v>
      </c>
      <c r="Y4" s="276"/>
      <c r="Z4" s="276"/>
      <c r="AA4" s="276"/>
      <c r="AB4" s="276"/>
      <c r="AC4" s="276"/>
      <c r="AD4" s="282" t="s">
        <v>3027</v>
      </c>
      <c r="AE4" s="276"/>
      <c r="AF4" s="284" t="s">
        <v>3028</v>
      </c>
    </row>
    <row r="5" spans="1:32" ht="60">
      <c r="A5" s="282" t="s">
        <v>3029</v>
      </c>
      <c r="B5" s="282" t="s">
        <v>3030</v>
      </c>
      <c r="C5" s="276"/>
      <c r="D5" s="283">
        <v>4</v>
      </c>
      <c r="E5" s="282" t="s">
        <v>3031</v>
      </c>
      <c r="F5" s="282" t="s">
        <v>3032</v>
      </c>
      <c r="G5" s="283">
        <v>1</v>
      </c>
      <c r="H5" s="276"/>
      <c r="I5" s="283" t="s">
        <v>3033</v>
      </c>
      <c r="J5" s="276"/>
      <c r="K5" s="283">
        <v>4</v>
      </c>
      <c r="L5" s="282" t="s">
        <v>3034</v>
      </c>
      <c r="M5" s="282" t="s">
        <v>3035</v>
      </c>
      <c r="N5" s="283">
        <v>1</v>
      </c>
      <c r="O5" s="276"/>
      <c r="P5" s="282" t="s">
        <v>3036</v>
      </c>
      <c r="Q5" s="282" t="s">
        <v>3037</v>
      </c>
      <c r="R5" s="276"/>
      <c r="S5" s="282" t="s">
        <v>3038</v>
      </c>
      <c r="T5" s="282" t="s">
        <v>3039</v>
      </c>
      <c r="U5" s="276"/>
      <c r="V5" s="276"/>
      <c r="W5" s="276"/>
      <c r="X5" s="282" t="s">
        <v>3040</v>
      </c>
      <c r="Y5" s="276"/>
      <c r="Z5" s="276"/>
      <c r="AA5" s="276"/>
      <c r="AB5" s="276"/>
      <c r="AC5" s="276"/>
      <c r="AD5" s="282" t="s">
        <v>3041</v>
      </c>
      <c r="AE5" s="276"/>
      <c r="AF5" s="284" t="s">
        <v>3042</v>
      </c>
    </row>
    <row r="6" spans="1:32" ht="45">
      <c r="A6" s="282" t="s">
        <v>3043</v>
      </c>
      <c r="B6" s="282" t="s">
        <v>3044</v>
      </c>
      <c r="C6" s="276"/>
      <c r="D6" s="283">
        <v>5</v>
      </c>
      <c r="E6" s="282" t="s">
        <v>3045</v>
      </c>
      <c r="F6" s="282" t="s">
        <v>3046</v>
      </c>
      <c r="G6" s="283">
        <v>1</v>
      </c>
      <c r="H6" s="276"/>
      <c r="I6" s="283" t="s">
        <v>3047</v>
      </c>
      <c r="J6" s="276"/>
      <c r="K6" s="283">
        <v>5</v>
      </c>
      <c r="L6" s="282" t="s">
        <v>3048</v>
      </c>
      <c r="M6" s="282" t="s">
        <v>3049</v>
      </c>
      <c r="N6" s="283">
        <v>1</v>
      </c>
      <c r="O6" s="276"/>
      <c r="P6" s="282" t="s">
        <v>3050</v>
      </c>
      <c r="Q6" s="282" t="s">
        <v>3051</v>
      </c>
      <c r="R6" s="276"/>
      <c r="S6" s="282" t="s">
        <v>3052</v>
      </c>
      <c r="T6" s="282" t="s">
        <v>3053</v>
      </c>
      <c r="U6" s="276"/>
      <c r="V6" s="276"/>
      <c r="W6" s="276"/>
      <c r="X6" s="282" t="s">
        <v>3054</v>
      </c>
      <c r="Y6" s="276"/>
      <c r="Z6" s="276"/>
      <c r="AA6" s="276"/>
      <c r="AB6" s="276"/>
      <c r="AC6" s="276"/>
      <c r="AD6" s="276"/>
      <c r="AE6" s="276"/>
      <c r="AF6" s="284" t="s">
        <v>3055</v>
      </c>
    </row>
    <row r="7" spans="1:32" ht="75.75" customHeight="1">
      <c r="A7" s="282" t="s">
        <v>3056</v>
      </c>
      <c r="B7" s="282" t="s">
        <v>3057</v>
      </c>
      <c r="C7" s="276"/>
      <c r="D7" s="283">
        <v>6</v>
      </c>
      <c r="E7" s="282" t="s">
        <v>3058</v>
      </c>
      <c r="F7" s="282" t="s">
        <v>3059</v>
      </c>
      <c r="G7" s="283">
        <v>1</v>
      </c>
      <c r="H7" s="276"/>
      <c r="I7" s="283" t="s">
        <v>3060</v>
      </c>
      <c r="J7" s="276"/>
      <c r="K7" s="283">
        <v>6</v>
      </c>
      <c r="L7" s="282" t="s">
        <v>3061</v>
      </c>
      <c r="M7" s="282" t="s">
        <v>3062</v>
      </c>
      <c r="N7" s="283">
        <v>1</v>
      </c>
      <c r="O7" s="276"/>
      <c r="P7" s="282" t="s">
        <v>3063</v>
      </c>
      <c r="Q7" s="282" t="s">
        <v>3064</v>
      </c>
      <c r="R7" s="276"/>
      <c r="S7" s="282" t="s">
        <v>3065</v>
      </c>
      <c r="T7" s="282" t="s">
        <v>3066</v>
      </c>
      <c r="U7" s="276"/>
      <c r="V7" s="276"/>
      <c r="W7" s="276"/>
      <c r="X7" s="282" t="s">
        <v>3067</v>
      </c>
      <c r="Y7" s="276"/>
      <c r="Z7" s="276"/>
      <c r="AA7" s="276"/>
      <c r="AB7" s="276"/>
      <c r="AC7" s="276"/>
      <c r="AD7" s="276"/>
      <c r="AE7" s="276"/>
      <c r="AF7" s="284" t="s">
        <v>3068</v>
      </c>
    </row>
    <row r="8" spans="1:32" ht="66.75" customHeight="1">
      <c r="A8" s="282" t="s">
        <v>3069</v>
      </c>
      <c r="B8" s="282" t="s">
        <v>3070</v>
      </c>
      <c r="C8" s="276"/>
      <c r="D8" s="283">
        <v>7</v>
      </c>
      <c r="E8" s="282" t="s">
        <v>3071</v>
      </c>
      <c r="F8" s="282" t="s">
        <v>3072</v>
      </c>
      <c r="G8" s="283">
        <v>1</v>
      </c>
      <c r="H8" s="276"/>
      <c r="I8" s="283" t="s">
        <v>3073</v>
      </c>
      <c r="J8" s="276"/>
      <c r="K8" s="283">
        <v>7</v>
      </c>
      <c r="L8" s="282" t="s">
        <v>3074</v>
      </c>
      <c r="M8" s="282" t="s">
        <v>3075</v>
      </c>
      <c r="N8" s="283">
        <v>1</v>
      </c>
      <c r="O8" s="276"/>
      <c r="P8" s="282" t="s">
        <v>3076</v>
      </c>
      <c r="Q8" s="282" t="s">
        <v>3077</v>
      </c>
      <c r="R8" s="276"/>
      <c r="S8" s="282" t="s">
        <v>3078</v>
      </c>
      <c r="T8" s="282" t="s">
        <v>3079</v>
      </c>
      <c r="U8" s="276"/>
      <c r="V8" s="276"/>
      <c r="W8" s="276"/>
      <c r="X8" s="282" t="s">
        <v>3080</v>
      </c>
      <c r="Y8" s="276"/>
      <c r="Z8" s="276"/>
      <c r="AA8" s="276"/>
      <c r="AB8" s="276"/>
      <c r="AC8" s="276"/>
      <c r="AD8" s="276"/>
      <c r="AE8" s="276"/>
      <c r="AF8" s="284" t="s">
        <v>3081</v>
      </c>
    </row>
    <row r="9" spans="1:32" ht="48" customHeight="1">
      <c r="A9" s="282" t="s">
        <v>3082</v>
      </c>
      <c r="B9" s="282" t="s">
        <v>3083</v>
      </c>
      <c r="C9" s="276"/>
      <c r="D9" s="283">
        <v>8</v>
      </c>
      <c r="E9" s="282" t="s">
        <v>3084</v>
      </c>
      <c r="F9" s="282" t="s">
        <v>3085</v>
      </c>
      <c r="G9" s="283">
        <v>1</v>
      </c>
      <c r="H9" s="276"/>
      <c r="I9" s="283" t="s">
        <v>3086</v>
      </c>
      <c r="J9" s="276"/>
      <c r="K9" s="283">
        <v>8</v>
      </c>
      <c r="L9" s="282" t="s">
        <v>3087</v>
      </c>
      <c r="M9" s="282" t="s">
        <v>3088</v>
      </c>
      <c r="N9" s="283">
        <v>1</v>
      </c>
      <c r="O9" s="276"/>
      <c r="P9" s="282" t="s">
        <v>3089</v>
      </c>
      <c r="Q9" s="282" t="s">
        <v>3090</v>
      </c>
      <c r="R9" s="276"/>
      <c r="S9" s="282" t="s">
        <v>3091</v>
      </c>
      <c r="T9" s="282" t="s">
        <v>3092</v>
      </c>
      <c r="U9" s="276"/>
      <c r="V9" s="276"/>
      <c r="W9" s="276"/>
      <c r="X9" s="282" t="s">
        <v>3093</v>
      </c>
      <c r="Y9" s="276"/>
      <c r="Z9" s="276"/>
      <c r="AA9" s="276"/>
      <c r="AB9" s="276"/>
      <c r="AC9" s="276"/>
      <c r="AD9" s="276"/>
      <c r="AE9" s="276"/>
      <c r="AF9" s="284" t="s">
        <v>3094</v>
      </c>
    </row>
    <row r="10" spans="1:32" ht="63" customHeight="1">
      <c r="A10" s="282" t="s">
        <v>3095</v>
      </c>
      <c r="B10" s="282" t="s">
        <v>3096</v>
      </c>
      <c r="C10" s="276"/>
      <c r="D10" s="283">
        <v>9</v>
      </c>
      <c r="E10" s="282" t="s">
        <v>3097</v>
      </c>
      <c r="F10" s="282" t="s">
        <v>3098</v>
      </c>
      <c r="G10" s="283">
        <v>1</v>
      </c>
      <c r="H10" s="276"/>
      <c r="I10" s="283" t="s">
        <v>3099</v>
      </c>
      <c r="J10" s="276"/>
      <c r="K10" s="283">
        <v>9</v>
      </c>
      <c r="L10" s="282" t="s">
        <v>3100</v>
      </c>
      <c r="M10" s="282" t="s">
        <v>3101</v>
      </c>
      <c r="N10" s="283">
        <v>1</v>
      </c>
      <c r="O10" s="276"/>
      <c r="P10" s="282" t="s">
        <v>3102</v>
      </c>
      <c r="Q10" s="282" t="s">
        <v>3103</v>
      </c>
      <c r="R10" s="276"/>
      <c r="S10" s="282" t="s">
        <v>3104</v>
      </c>
      <c r="T10" s="282" t="s">
        <v>3105</v>
      </c>
      <c r="U10" s="276"/>
      <c r="V10" s="276"/>
      <c r="W10" s="276"/>
      <c r="X10" s="282" t="s">
        <v>3106</v>
      </c>
      <c r="Y10" s="276"/>
      <c r="Z10" s="276"/>
      <c r="AA10" s="276"/>
      <c r="AB10" s="276"/>
      <c r="AC10" s="276"/>
      <c r="AD10" s="276"/>
      <c r="AE10" s="276"/>
      <c r="AF10" s="284" t="s">
        <v>3107</v>
      </c>
    </row>
    <row r="11" spans="1:32" ht="45">
      <c r="A11" s="282" t="s">
        <v>3108</v>
      </c>
      <c r="B11" s="282" t="s">
        <v>3109</v>
      </c>
      <c r="C11" s="276"/>
      <c r="D11" s="283">
        <v>10</v>
      </c>
      <c r="E11" s="282" t="s">
        <v>3110</v>
      </c>
      <c r="F11" s="282" t="s">
        <v>3111</v>
      </c>
      <c r="G11" s="283">
        <v>1</v>
      </c>
      <c r="H11" s="276"/>
      <c r="I11" s="283" t="s">
        <v>3112</v>
      </c>
      <c r="J11" s="276"/>
      <c r="K11" s="283">
        <v>10</v>
      </c>
      <c r="L11" s="282" t="s">
        <v>3113</v>
      </c>
      <c r="M11" s="282" t="s">
        <v>3114</v>
      </c>
      <c r="N11" s="283">
        <v>1</v>
      </c>
      <c r="O11" s="276"/>
      <c r="P11" s="282" t="s">
        <v>3115</v>
      </c>
      <c r="Q11" s="282" t="s">
        <v>3116</v>
      </c>
      <c r="R11" s="276"/>
      <c r="S11" s="282" t="s">
        <v>3117</v>
      </c>
      <c r="T11" s="282" t="s">
        <v>3118</v>
      </c>
      <c r="U11" s="276"/>
      <c r="V11" s="276"/>
      <c r="W11" s="276"/>
      <c r="X11" s="282" t="s">
        <v>3119</v>
      </c>
      <c r="Y11" s="276"/>
      <c r="Z11" s="276"/>
      <c r="AA11" s="276"/>
      <c r="AB11" s="276"/>
      <c r="AC11" s="276"/>
      <c r="AD11" s="276"/>
      <c r="AE11" s="276"/>
      <c r="AF11" s="284" t="s">
        <v>3120</v>
      </c>
    </row>
    <row r="12" spans="1:32" ht="75">
      <c r="A12" s="276"/>
      <c r="B12" s="276"/>
      <c r="C12" s="276"/>
      <c r="D12" s="283">
        <v>11</v>
      </c>
      <c r="E12" s="282" t="s">
        <v>3121</v>
      </c>
      <c r="F12" s="282" t="s">
        <v>3122</v>
      </c>
      <c r="G12" s="283">
        <v>1</v>
      </c>
      <c r="H12" s="276"/>
      <c r="I12" s="283" t="s">
        <v>3123</v>
      </c>
      <c r="J12" s="276"/>
      <c r="K12" s="283">
        <v>11</v>
      </c>
      <c r="L12" s="282" t="s">
        <v>3124</v>
      </c>
      <c r="M12" s="282" t="s">
        <v>3125</v>
      </c>
      <c r="N12" s="283">
        <v>1</v>
      </c>
      <c r="O12" s="276"/>
      <c r="P12" s="282" t="s">
        <v>3126</v>
      </c>
      <c r="Q12" s="282" t="s">
        <v>3127</v>
      </c>
      <c r="R12" s="276"/>
      <c r="S12" s="282" t="s">
        <v>3128</v>
      </c>
      <c r="T12" s="282" t="s">
        <v>3129</v>
      </c>
      <c r="U12" s="276"/>
      <c r="V12" s="276"/>
      <c r="W12" s="276"/>
      <c r="X12" s="282" t="s">
        <v>3130</v>
      </c>
      <c r="Y12" s="276"/>
      <c r="Z12" s="276"/>
      <c r="AA12" s="276"/>
      <c r="AB12" s="276"/>
      <c r="AC12" s="276"/>
      <c r="AD12" s="276"/>
      <c r="AE12" s="276"/>
      <c r="AF12" s="284" t="s">
        <v>3131</v>
      </c>
    </row>
    <row r="13" spans="1:32" ht="45">
      <c r="A13" s="276"/>
      <c r="B13" s="276"/>
      <c r="C13" s="276"/>
      <c r="D13" s="283">
        <v>12</v>
      </c>
      <c r="E13" s="282" t="s">
        <v>3132</v>
      </c>
      <c r="F13" s="282" t="s">
        <v>3133</v>
      </c>
      <c r="G13" s="283">
        <v>1</v>
      </c>
      <c r="H13" s="276"/>
      <c r="I13" s="283" t="s">
        <v>3134</v>
      </c>
      <c r="J13" s="276"/>
      <c r="K13" s="283">
        <v>12</v>
      </c>
      <c r="L13" s="282" t="s">
        <v>3135</v>
      </c>
      <c r="M13" s="282" t="s">
        <v>3136</v>
      </c>
      <c r="N13" s="283">
        <v>1</v>
      </c>
      <c r="O13" s="276"/>
      <c r="P13" s="282" t="s">
        <v>3137</v>
      </c>
      <c r="Q13" s="282" t="s">
        <v>3138</v>
      </c>
      <c r="R13" s="276"/>
      <c r="S13" s="282" t="s">
        <v>3139</v>
      </c>
      <c r="T13" s="282" t="s">
        <v>3140</v>
      </c>
      <c r="U13" s="276"/>
      <c r="V13" s="276"/>
      <c r="W13" s="276"/>
      <c r="X13" s="282" t="s">
        <v>3141</v>
      </c>
      <c r="Y13" s="276"/>
      <c r="Z13" s="276"/>
      <c r="AA13" s="276"/>
      <c r="AB13" s="276"/>
      <c r="AC13" s="276"/>
      <c r="AD13" s="276"/>
      <c r="AE13" s="276"/>
      <c r="AF13" s="284" t="s">
        <v>3142</v>
      </c>
    </row>
    <row r="14" spans="1:32" ht="45">
      <c r="A14" s="276"/>
      <c r="B14" s="276"/>
      <c r="C14" s="276"/>
      <c r="D14" s="283">
        <v>13</v>
      </c>
      <c r="E14" s="282" t="s">
        <v>3143</v>
      </c>
      <c r="F14" s="282" t="s">
        <v>3144</v>
      </c>
      <c r="G14" s="283">
        <v>1</v>
      </c>
      <c r="H14" s="276"/>
      <c r="I14" s="283" t="s">
        <v>3145</v>
      </c>
      <c r="J14" s="276"/>
      <c r="K14" s="283">
        <v>13</v>
      </c>
      <c r="L14" s="282" t="s">
        <v>3146</v>
      </c>
      <c r="M14" s="282" t="s">
        <v>3147</v>
      </c>
      <c r="N14" s="283">
        <v>1</v>
      </c>
      <c r="O14" s="276"/>
      <c r="P14" s="282" t="s">
        <v>3148</v>
      </c>
      <c r="Q14" s="282" t="s">
        <v>3149</v>
      </c>
      <c r="R14" s="276"/>
      <c r="S14" s="282" t="s">
        <v>3150</v>
      </c>
      <c r="T14" s="282" t="s">
        <v>3151</v>
      </c>
      <c r="U14" s="276"/>
      <c r="V14" s="276"/>
      <c r="W14" s="276"/>
      <c r="X14" s="282" t="s">
        <v>3152</v>
      </c>
      <c r="Y14" s="276"/>
      <c r="Z14" s="276"/>
      <c r="AA14" s="276"/>
      <c r="AB14" s="276"/>
      <c r="AC14" s="276"/>
      <c r="AD14" s="276"/>
      <c r="AE14" s="276"/>
      <c r="AF14" s="284" t="s">
        <v>3153</v>
      </c>
    </row>
    <row r="15" spans="1:32" ht="30">
      <c r="A15" s="276"/>
      <c r="B15" s="276"/>
      <c r="C15" s="276"/>
      <c r="D15" s="283">
        <v>14</v>
      </c>
      <c r="E15" s="282" t="s">
        <v>3154</v>
      </c>
      <c r="F15" s="282" t="s">
        <v>3155</v>
      </c>
      <c r="G15" s="283">
        <v>1</v>
      </c>
      <c r="H15" s="276"/>
      <c r="I15" s="283" t="s">
        <v>3156</v>
      </c>
      <c r="J15" s="276"/>
      <c r="K15" s="283">
        <v>14</v>
      </c>
      <c r="L15" s="282" t="s">
        <v>3157</v>
      </c>
      <c r="M15" s="282" t="s">
        <v>3158</v>
      </c>
      <c r="N15" s="283">
        <v>1</v>
      </c>
      <c r="O15" s="276"/>
      <c r="P15" s="282" t="s">
        <v>3159</v>
      </c>
      <c r="Q15" s="282" t="s">
        <v>3160</v>
      </c>
      <c r="R15" s="276"/>
      <c r="S15" s="282" t="s">
        <v>3161</v>
      </c>
      <c r="T15" s="282" t="s">
        <v>3162</v>
      </c>
      <c r="U15" s="276"/>
      <c r="V15" s="276"/>
      <c r="W15" s="276"/>
      <c r="X15" s="282" t="s">
        <v>3163</v>
      </c>
      <c r="Y15" s="276"/>
      <c r="Z15" s="276"/>
      <c r="AA15" s="276"/>
      <c r="AB15" s="276"/>
      <c r="AC15" s="276"/>
      <c r="AD15" s="276"/>
      <c r="AE15" s="276"/>
      <c r="AF15" s="284" t="s">
        <v>3164</v>
      </c>
    </row>
    <row r="16" spans="1:32" ht="30">
      <c r="A16" s="276"/>
      <c r="B16" s="276"/>
      <c r="C16" s="276"/>
      <c r="D16" s="283">
        <v>15</v>
      </c>
      <c r="E16" s="282" t="s">
        <v>3165</v>
      </c>
      <c r="F16" s="282" t="s">
        <v>3166</v>
      </c>
      <c r="G16" s="283">
        <v>1</v>
      </c>
      <c r="H16" s="276"/>
      <c r="I16" s="283" t="s">
        <v>3167</v>
      </c>
      <c r="J16" s="276"/>
      <c r="K16" s="283">
        <v>15</v>
      </c>
      <c r="L16" s="282" t="s">
        <v>3168</v>
      </c>
      <c r="M16" s="282" t="s">
        <v>3169</v>
      </c>
      <c r="N16" s="283">
        <v>1</v>
      </c>
      <c r="O16" s="276"/>
      <c r="P16" s="282" t="s">
        <v>3170</v>
      </c>
      <c r="Q16" s="282" t="s">
        <v>3171</v>
      </c>
      <c r="R16" s="276"/>
      <c r="S16" s="276"/>
      <c r="T16" s="276"/>
      <c r="U16" s="276"/>
      <c r="V16" s="276"/>
      <c r="W16" s="276"/>
      <c r="X16" s="282" t="s">
        <v>3172</v>
      </c>
      <c r="Y16" s="276"/>
      <c r="Z16" s="276"/>
      <c r="AA16" s="276"/>
      <c r="AB16" s="276"/>
      <c r="AC16" s="276"/>
      <c r="AD16" s="276"/>
      <c r="AE16" s="276"/>
      <c r="AF16" s="284" t="s">
        <v>3173</v>
      </c>
    </row>
    <row r="17" spans="1:32" ht="30">
      <c r="A17" s="276"/>
      <c r="B17" s="276"/>
      <c r="C17" s="276"/>
      <c r="D17" s="283">
        <v>16</v>
      </c>
      <c r="E17" s="282" t="s">
        <v>3174</v>
      </c>
      <c r="F17" s="282" t="s">
        <v>3175</v>
      </c>
      <c r="G17" s="283">
        <v>1</v>
      </c>
      <c r="H17" s="276"/>
      <c r="I17" s="283" t="s">
        <v>3176</v>
      </c>
      <c r="J17" s="276"/>
      <c r="K17" s="283">
        <v>16</v>
      </c>
      <c r="L17" s="282" t="s">
        <v>3177</v>
      </c>
      <c r="M17" s="282" t="s">
        <v>3178</v>
      </c>
      <c r="N17" s="283">
        <v>1</v>
      </c>
      <c r="O17" s="276"/>
      <c r="P17" s="282" t="s">
        <v>3179</v>
      </c>
      <c r="Q17" s="282" t="s">
        <v>3180</v>
      </c>
      <c r="R17" s="276"/>
      <c r="S17" s="276"/>
      <c r="T17" s="276"/>
      <c r="U17" s="276"/>
      <c r="V17" s="276"/>
      <c r="W17" s="276"/>
      <c r="X17" s="282" t="s">
        <v>3181</v>
      </c>
      <c r="Y17" s="276"/>
      <c r="Z17" s="276"/>
      <c r="AA17" s="276"/>
      <c r="AB17" s="276"/>
      <c r="AC17" s="276"/>
      <c r="AD17" s="276"/>
      <c r="AE17" s="276"/>
      <c r="AF17" s="284" t="s">
        <v>3182</v>
      </c>
    </row>
    <row r="18" spans="1:32" ht="45">
      <c r="A18" s="276"/>
      <c r="B18" s="276"/>
      <c r="C18" s="276"/>
      <c r="D18" s="283">
        <v>17</v>
      </c>
      <c r="E18" s="282" t="s">
        <v>3183</v>
      </c>
      <c r="F18" s="282" t="s">
        <v>3184</v>
      </c>
      <c r="G18" s="283">
        <v>1</v>
      </c>
      <c r="H18" s="276"/>
      <c r="I18" s="283" t="s">
        <v>3185</v>
      </c>
      <c r="J18" s="276"/>
      <c r="K18" s="283">
        <v>17</v>
      </c>
      <c r="L18" s="282" t="s">
        <v>3186</v>
      </c>
      <c r="M18" s="282" t="s">
        <v>3187</v>
      </c>
      <c r="N18" s="283">
        <v>2</v>
      </c>
      <c r="O18" s="276"/>
      <c r="P18" s="282" t="s">
        <v>3188</v>
      </c>
      <c r="Q18" s="282" t="s">
        <v>3189</v>
      </c>
      <c r="R18" s="276"/>
      <c r="S18" s="276"/>
      <c r="T18" s="276"/>
      <c r="U18" s="276"/>
      <c r="V18" s="276"/>
      <c r="W18" s="276"/>
      <c r="X18" s="282" t="s">
        <v>3190</v>
      </c>
      <c r="Y18" s="276"/>
      <c r="Z18" s="276"/>
      <c r="AA18" s="276"/>
      <c r="AB18" s="276"/>
      <c r="AC18" s="276"/>
      <c r="AD18" s="276"/>
      <c r="AE18" s="276"/>
      <c r="AF18" s="284" t="s">
        <v>3191</v>
      </c>
    </row>
    <row r="19" spans="1:32" ht="60">
      <c r="A19" s="276"/>
      <c r="B19" s="276"/>
      <c r="C19" s="276"/>
      <c r="D19" s="283">
        <v>18</v>
      </c>
      <c r="E19" s="282" t="s">
        <v>3192</v>
      </c>
      <c r="F19" s="282" t="s">
        <v>3193</v>
      </c>
      <c r="G19" s="283">
        <v>1</v>
      </c>
      <c r="H19" s="276"/>
      <c r="I19" s="283" t="s">
        <v>3194</v>
      </c>
      <c r="J19" s="276"/>
      <c r="K19" s="283">
        <v>18</v>
      </c>
      <c r="L19" s="282" t="s">
        <v>3195</v>
      </c>
      <c r="M19" s="282" t="s">
        <v>3196</v>
      </c>
      <c r="N19" s="283">
        <v>2</v>
      </c>
      <c r="O19" s="276"/>
      <c r="P19" s="282" t="s">
        <v>3197</v>
      </c>
      <c r="Q19" s="282" t="s">
        <v>3198</v>
      </c>
      <c r="R19" s="276"/>
      <c r="S19" s="276"/>
      <c r="T19" s="276"/>
      <c r="U19" s="276"/>
      <c r="V19" s="276"/>
      <c r="W19" s="276"/>
      <c r="X19" s="276"/>
      <c r="Y19" s="276"/>
      <c r="Z19" s="276"/>
      <c r="AA19" s="276"/>
      <c r="AB19" s="276"/>
      <c r="AC19" s="276"/>
      <c r="AD19" s="276"/>
      <c r="AE19" s="276"/>
      <c r="AF19" s="284" t="s">
        <v>3199</v>
      </c>
    </row>
    <row r="20" spans="1:32" ht="60">
      <c r="A20" s="276"/>
      <c r="B20" s="276"/>
      <c r="C20" s="276"/>
      <c r="D20" s="283">
        <v>19</v>
      </c>
      <c r="E20" s="282" t="s">
        <v>3200</v>
      </c>
      <c r="F20" s="282" t="s">
        <v>3201</v>
      </c>
      <c r="G20" s="283">
        <v>1</v>
      </c>
      <c r="H20" s="276"/>
      <c r="I20" s="283" t="s">
        <v>3202</v>
      </c>
      <c r="J20" s="276"/>
      <c r="K20" s="283">
        <v>19</v>
      </c>
      <c r="L20" s="282" t="s">
        <v>3203</v>
      </c>
      <c r="M20" s="282" t="s">
        <v>3204</v>
      </c>
      <c r="N20" s="283">
        <v>2</v>
      </c>
      <c r="O20" s="276"/>
      <c r="P20" s="282" t="s">
        <v>3205</v>
      </c>
      <c r="Q20" s="282" t="s">
        <v>3206</v>
      </c>
      <c r="R20" s="276"/>
      <c r="S20" s="276"/>
      <c r="T20" s="276"/>
      <c r="U20" s="276"/>
      <c r="V20" s="276"/>
      <c r="W20" s="276"/>
      <c r="X20" s="276"/>
      <c r="Y20" s="276"/>
      <c r="Z20" s="276"/>
      <c r="AA20" s="276"/>
      <c r="AB20" s="276"/>
      <c r="AC20" s="276"/>
      <c r="AD20" s="276"/>
      <c r="AE20" s="276"/>
      <c r="AF20" s="284" t="s">
        <v>3207</v>
      </c>
    </row>
    <row r="21" spans="1:32" ht="30">
      <c r="A21" s="276"/>
      <c r="B21" s="276"/>
      <c r="C21" s="276"/>
      <c r="D21" s="283">
        <v>20</v>
      </c>
      <c r="E21" s="282" t="s">
        <v>3208</v>
      </c>
      <c r="F21" s="282" t="s">
        <v>3209</v>
      </c>
      <c r="G21" s="283">
        <v>1</v>
      </c>
      <c r="H21" s="276"/>
      <c r="I21" s="283" t="s">
        <v>3210</v>
      </c>
      <c r="J21" s="276"/>
      <c r="K21" s="283">
        <v>20</v>
      </c>
      <c r="L21" s="282" t="s">
        <v>3211</v>
      </c>
      <c r="M21" s="282" t="s">
        <v>3212</v>
      </c>
      <c r="N21" s="283">
        <v>2</v>
      </c>
      <c r="O21" s="276"/>
      <c r="P21" s="282" t="s">
        <v>3213</v>
      </c>
      <c r="Q21" s="282" t="s">
        <v>3214</v>
      </c>
      <c r="R21" s="276"/>
      <c r="S21" s="276"/>
      <c r="T21" s="276"/>
      <c r="U21" s="276"/>
      <c r="V21" s="276"/>
      <c r="W21" s="276"/>
      <c r="X21" s="276"/>
      <c r="Y21" s="276"/>
      <c r="Z21" s="276"/>
      <c r="AA21" s="276"/>
      <c r="AB21" s="276"/>
      <c r="AC21" s="276"/>
      <c r="AD21" s="276"/>
      <c r="AE21" s="276"/>
      <c r="AF21" s="284" t="s">
        <v>3215</v>
      </c>
    </row>
    <row r="22" spans="1:32" ht="45">
      <c r="A22" s="276"/>
      <c r="B22" s="276"/>
      <c r="C22" s="276"/>
      <c r="D22" s="283">
        <v>21</v>
      </c>
      <c r="E22" s="282" t="s">
        <v>3216</v>
      </c>
      <c r="F22" s="282" t="s">
        <v>3217</v>
      </c>
      <c r="G22" s="283">
        <v>1</v>
      </c>
      <c r="H22" s="276"/>
      <c r="I22" s="283" t="s">
        <v>3218</v>
      </c>
      <c r="J22" s="276"/>
      <c r="K22" s="283">
        <v>21</v>
      </c>
      <c r="L22" s="282" t="s">
        <v>3219</v>
      </c>
      <c r="M22" s="282" t="s">
        <v>3220</v>
      </c>
      <c r="N22" s="283">
        <v>3</v>
      </c>
      <c r="O22" s="276"/>
      <c r="P22" s="282" t="s">
        <v>3221</v>
      </c>
      <c r="Q22" s="282" t="s">
        <v>3222</v>
      </c>
      <c r="R22" s="276"/>
      <c r="S22" s="276"/>
      <c r="T22" s="276"/>
      <c r="U22" s="276"/>
      <c r="V22" s="276"/>
      <c r="W22" s="276"/>
      <c r="X22" s="276"/>
      <c r="Y22" s="276"/>
      <c r="Z22" s="276"/>
      <c r="AA22" s="276"/>
      <c r="AB22" s="276"/>
      <c r="AC22" s="276"/>
      <c r="AD22" s="276"/>
      <c r="AE22" s="276"/>
      <c r="AF22" s="284" t="s">
        <v>3223</v>
      </c>
    </row>
    <row r="23" spans="1:32" ht="45">
      <c r="A23" s="276"/>
      <c r="B23" s="276"/>
      <c r="C23" s="276"/>
      <c r="D23" s="283">
        <v>22</v>
      </c>
      <c r="E23" s="282" t="s">
        <v>3224</v>
      </c>
      <c r="F23" s="282" t="s">
        <v>3225</v>
      </c>
      <c r="G23" s="283">
        <v>1</v>
      </c>
      <c r="H23" s="276"/>
      <c r="I23" s="283" t="s">
        <v>3226</v>
      </c>
      <c r="J23" s="276"/>
      <c r="K23" s="283">
        <v>22</v>
      </c>
      <c r="L23" s="282" t="s">
        <v>3227</v>
      </c>
      <c r="M23" s="282" t="s">
        <v>3228</v>
      </c>
      <c r="N23" s="283">
        <v>4</v>
      </c>
      <c r="O23" s="276"/>
      <c r="P23" s="282" t="s">
        <v>3229</v>
      </c>
      <c r="Q23" s="282" t="s">
        <v>3230</v>
      </c>
      <c r="R23" s="276"/>
      <c r="S23" s="276"/>
      <c r="T23" s="276"/>
      <c r="U23" s="276"/>
      <c r="V23" s="276"/>
      <c r="W23" s="276"/>
      <c r="X23" s="276"/>
      <c r="Y23" s="276"/>
      <c r="Z23" s="276"/>
      <c r="AA23" s="276"/>
      <c r="AB23" s="276"/>
      <c r="AC23" s="276"/>
      <c r="AD23" s="276"/>
      <c r="AE23" s="276"/>
      <c r="AF23" s="284" t="s">
        <v>3231</v>
      </c>
    </row>
    <row r="24" spans="1:32" ht="45">
      <c r="A24" s="276"/>
      <c r="B24" s="276"/>
      <c r="C24" s="276"/>
      <c r="D24" s="283">
        <v>23</v>
      </c>
      <c r="E24" s="282" t="s">
        <v>3232</v>
      </c>
      <c r="F24" s="282" t="s">
        <v>3233</v>
      </c>
      <c r="G24" s="283">
        <v>1</v>
      </c>
      <c r="H24" s="276"/>
      <c r="I24" s="283" t="s">
        <v>3234</v>
      </c>
      <c r="J24" s="276"/>
      <c r="K24" s="283">
        <v>23</v>
      </c>
      <c r="L24" s="282" t="s">
        <v>3235</v>
      </c>
      <c r="M24" s="282" t="s">
        <v>3236</v>
      </c>
      <c r="N24" s="283">
        <v>5</v>
      </c>
      <c r="O24" s="276"/>
      <c r="P24" s="282" t="s">
        <v>3237</v>
      </c>
      <c r="Q24" s="282" t="s">
        <v>3238</v>
      </c>
      <c r="R24" s="276"/>
      <c r="S24" s="276"/>
      <c r="T24" s="276"/>
      <c r="U24" s="276"/>
      <c r="V24" s="276"/>
      <c r="W24" s="276"/>
      <c r="X24" s="276"/>
      <c r="Y24" s="276"/>
      <c r="Z24" s="276"/>
      <c r="AA24" s="276"/>
      <c r="AB24" s="276"/>
      <c r="AC24" s="276"/>
      <c r="AD24" s="276"/>
      <c r="AE24" s="276"/>
      <c r="AF24" s="284" t="s">
        <v>3239</v>
      </c>
    </row>
    <row r="25" spans="1:32" ht="60">
      <c r="A25" s="276"/>
      <c r="B25" s="276"/>
      <c r="C25" s="276"/>
      <c r="D25" s="283">
        <v>24</v>
      </c>
      <c r="E25" s="282" t="s">
        <v>3240</v>
      </c>
      <c r="F25" s="282" t="s">
        <v>3241</v>
      </c>
      <c r="G25" s="283">
        <v>2</v>
      </c>
      <c r="H25" s="276"/>
      <c r="I25" s="283" t="s">
        <v>3242</v>
      </c>
      <c r="J25" s="276"/>
      <c r="K25" s="283">
        <v>24</v>
      </c>
      <c r="L25" s="282" t="s">
        <v>3243</v>
      </c>
      <c r="M25" s="282" t="s">
        <v>3244</v>
      </c>
      <c r="N25" s="283">
        <v>6</v>
      </c>
      <c r="O25" s="276"/>
      <c r="P25" s="282" t="s">
        <v>3245</v>
      </c>
      <c r="Q25" s="282" t="s">
        <v>3246</v>
      </c>
      <c r="R25" s="276"/>
      <c r="S25" s="276"/>
      <c r="T25" s="276"/>
      <c r="U25" s="276"/>
      <c r="V25" s="276"/>
      <c r="W25" s="276"/>
      <c r="X25" s="276"/>
      <c r="Y25" s="276"/>
      <c r="Z25" s="276"/>
      <c r="AA25" s="276"/>
      <c r="AB25" s="276"/>
      <c r="AC25" s="276"/>
      <c r="AD25" s="276"/>
      <c r="AE25" s="276"/>
      <c r="AF25" s="284" t="s">
        <v>3247</v>
      </c>
    </row>
    <row r="26" spans="1:32" ht="60">
      <c r="A26" s="276"/>
      <c r="B26" s="276"/>
      <c r="C26" s="276"/>
      <c r="D26" s="283">
        <v>25</v>
      </c>
      <c r="E26" s="282" t="s">
        <v>3248</v>
      </c>
      <c r="F26" s="282" t="s">
        <v>3249</v>
      </c>
      <c r="G26" s="283">
        <v>2</v>
      </c>
      <c r="H26" s="276"/>
      <c r="I26" s="283" t="s">
        <v>3250</v>
      </c>
      <c r="J26" s="276"/>
      <c r="K26" s="283">
        <v>25</v>
      </c>
      <c r="L26" s="282" t="s">
        <v>3251</v>
      </c>
      <c r="M26" s="282" t="s">
        <v>3252</v>
      </c>
      <c r="N26" s="283">
        <v>7</v>
      </c>
      <c r="O26" s="276"/>
      <c r="P26" s="282" t="s">
        <v>3253</v>
      </c>
      <c r="Q26" s="282" t="s">
        <v>3254</v>
      </c>
      <c r="R26" s="276"/>
      <c r="S26" s="276"/>
      <c r="T26" s="276"/>
      <c r="U26" s="276"/>
      <c r="V26" s="276"/>
      <c r="W26" s="276"/>
      <c r="X26" s="276"/>
      <c r="Y26" s="276"/>
      <c r="Z26" s="276"/>
      <c r="AA26" s="276"/>
      <c r="AB26" s="276"/>
      <c r="AC26" s="276"/>
      <c r="AD26" s="276"/>
      <c r="AE26" s="276"/>
      <c r="AF26" s="284" t="s">
        <v>3255</v>
      </c>
    </row>
    <row r="27" spans="1:32" ht="30">
      <c r="A27" s="276"/>
      <c r="B27" s="276"/>
      <c r="C27" s="276"/>
      <c r="D27" s="283">
        <v>26</v>
      </c>
      <c r="E27" s="282" t="s">
        <v>3256</v>
      </c>
      <c r="F27" s="282" t="s">
        <v>3257</v>
      </c>
      <c r="G27" s="283">
        <v>2</v>
      </c>
      <c r="H27" s="276"/>
      <c r="I27" s="283" t="s">
        <v>3258</v>
      </c>
      <c r="J27" s="276"/>
      <c r="K27" s="283">
        <v>26</v>
      </c>
      <c r="L27" s="282" t="s">
        <v>3259</v>
      </c>
      <c r="M27" s="282" t="s">
        <v>3260</v>
      </c>
      <c r="N27" s="283">
        <v>8</v>
      </c>
      <c r="O27" s="276"/>
      <c r="P27" s="282" t="s">
        <v>3261</v>
      </c>
      <c r="Q27" s="282" t="s">
        <v>3262</v>
      </c>
      <c r="R27" s="276"/>
      <c r="S27" s="276"/>
      <c r="T27" s="276"/>
      <c r="U27" s="276"/>
      <c r="V27" s="276"/>
      <c r="W27" s="276"/>
      <c r="X27" s="276"/>
      <c r="Y27" s="276"/>
      <c r="Z27" s="276"/>
      <c r="AA27" s="276"/>
      <c r="AB27" s="276"/>
      <c r="AC27" s="276"/>
      <c r="AD27" s="276"/>
      <c r="AE27" s="276"/>
      <c r="AF27" s="284" t="s">
        <v>3263</v>
      </c>
    </row>
    <row r="28" spans="1:32" ht="45">
      <c r="A28" s="276"/>
      <c r="B28" s="276"/>
      <c r="C28" s="276"/>
      <c r="D28" s="283">
        <v>27</v>
      </c>
      <c r="E28" s="282" t="s">
        <v>3264</v>
      </c>
      <c r="F28" s="282" t="s">
        <v>3265</v>
      </c>
      <c r="G28" s="283">
        <v>2</v>
      </c>
      <c r="H28" s="276"/>
      <c r="I28" s="283" t="s">
        <v>3266</v>
      </c>
      <c r="J28" s="276"/>
      <c r="K28" s="283">
        <v>27</v>
      </c>
      <c r="L28" s="282" t="s">
        <v>3267</v>
      </c>
      <c r="M28" s="282" t="s">
        <v>3268</v>
      </c>
      <c r="N28" s="283">
        <v>8</v>
      </c>
      <c r="O28" s="276"/>
      <c r="P28" s="282" t="s">
        <v>3269</v>
      </c>
      <c r="Q28" s="282" t="s">
        <v>3270</v>
      </c>
      <c r="R28" s="276"/>
      <c r="S28" s="276"/>
      <c r="T28" s="276"/>
      <c r="U28" s="276"/>
      <c r="V28" s="276"/>
      <c r="W28" s="276"/>
      <c r="X28" s="276"/>
      <c r="Y28" s="276"/>
      <c r="Z28" s="276"/>
      <c r="AA28" s="276"/>
      <c r="AB28" s="276"/>
      <c r="AC28" s="276"/>
      <c r="AD28" s="276"/>
      <c r="AE28" s="276"/>
      <c r="AF28" s="284" t="s">
        <v>3271</v>
      </c>
    </row>
    <row r="29" spans="1:32" ht="45">
      <c r="A29" s="276"/>
      <c r="B29" s="276"/>
      <c r="C29" s="276"/>
      <c r="D29" s="283">
        <v>28</v>
      </c>
      <c r="E29" s="282" t="s">
        <v>3272</v>
      </c>
      <c r="F29" s="282" t="s">
        <v>3273</v>
      </c>
      <c r="G29" s="283">
        <v>2</v>
      </c>
      <c r="H29" s="276"/>
      <c r="I29" s="283" t="s">
        <v>3274</v>
      </c>
      <c r="J29" s="276"/>
      <c r="K29" s="283">
        <v>28</v>
      </c>
      <c r="L29" s="282" t="s">
        <v>3275</v>
      </c>
      <c r="M29" s="282" t="s">
        <v>3276</v>
      </c>
      <c r="N29" s="283">
        <v>8</v>
      </c>
      <c r="O29" s="276"/>
      <c r="P29" s="282" t="s">
        <v>3277</v>
      </c>
      <c r="Q29" s="282" t="s">
        <v>3278</v>
      </c>
      <c r="R29" s="276"/>
      <c r="S29" s="276"/>
      <c r="T29" s="276"/>
      <c r="U29" s="276"/>
      <c r="V29" s="276"/>
      <c r="W29" s="276"/>
      <c r="X29" s="276"/>
      <c r="Y29" s="276"/>
      <c r="Z29" s="276"/>
      <c r="AA29" s="276"/>
      <c r="AB29" s="276"/>
      <c r="AC29" s="276"/>
      <c r="AD29" s="276"/>
      <c r="AE29" s="276"/>
      <c r="AF29" s="284" t="s">
        <v>3279</v>
      </c>
    </row>
    <row r="30" spans="1:32" ht="45">
      <c r="A30" s="276"/>
      <c r="B30" s="276"/>
      <c r="C30" s="276"/>
      <c r="D30" s="283">
        <v>29</v>
      </c>
      <c r="E30" s="282" t="s">
        <v>3280</v>
      </c>
      <c r="F30" s="282" t="s">
        <v>3281</v>
      </c>
      <c r="G30" s="283">
        <v>2</v>
      </c>
      <c r="H30" s="276"/>
      <c r="I30" s="283" t="s">
        <v>3282</v>
      </c>
      <c r="J30" s="276"/>
      <c r="K30" s="283">
        <v>29</v>
      </c>
      <c r="L30" s="282" t="s">
        <v>3283</v>
      </c>
      <c r="M30" s="282" t="s">
        <v>3284</v>
      </c>
      <c r="N30" s="283">
        <v>8</v>
      </c>
      <c r="O30" s="276"/>
      <c r="P30" s="282" t="s">
        <v>3285</v>
      </c>
      <c r="Q30" s="282" t="s">
        <v>3286</v>
      </c>
      <c r="R30" s="276"/>
      <c r="S30" s="276"/>
      <c r="T30" s="276"/>
      <c r="U30" s="276"/>
      <c r="V30" s="276"/>
      <c r="W30" s="276"/>
      <c r="X30" s="276"/>
      <c r="Y30" s="276"/>
      <c r="Z30" s="276"/>
      <c r="AA30" s="276"/>
      <c r="AB30" s="276"/>
      <c r="AC30" s="276"/>
      <c r="AD30" s="276"/>
      <c r="AE30" s="276"/>
      <c r="AF30" s="284" t="s">
        <v>3287</v>
      </c>
    </row>
    <row r="31" spans="1:32" ht="135">
      <c r="A31" s="276"/>
      <c r="B31" s="276"/>
      <c r="C31" s="276"/>
      <c r="D31" s="283">
        <v>30</v>
      </c>
      <c r="E31" s="282" t="s">
        <v>3288</v>
      </c>
      <c r="F31" s="282" t="s">
        <v>3289</v>
      </c>
      <c r="G31" s="283">
        <v>2</v>
      </c>
      <c r="H31" s="276"/>
      <c r="I31" s="283" t="s">
        <v>3290</v>
      </c>
      <c r="J31" s="276"/>
      <c r="K31" s="283">
        <v>30</v>
      </c>
      <c r="L31" s="282" t="s">
        <v>3291</v>
      </c>
      <c r="M31" s="282" t="s">
        <v>3292</v>
      </c>
      <c r="N31" s="283">
        <v>8</v>
      </c>
      <c r="O31" s="276"/>
      <c r="P31" s="282" t="s">
        <v>3293</v>
      </c>
      <c r="Q31" s="282" t="s">
        <v>3294</v>
      </c>
      <c r="R31" s="276"/>
      <c r="S31" s="276"/>
      <c r="T31" s="276"/>
      <c r="U31" s="276"/>
      <c r="V31" s="276"/>
      <c r="W31" s="276"/>
      <c r="X31" s="276"/>
      <c r="Y31" s="276"/>
      <c r="Z31" s="276"/>
      <c r="AA31" s="276"/>
      <c r="AB31" s="276"/>
      <c r="AC31" s="276"/>
      <c r="AD31" s="276"/>
      <c r="AE31" s="276"/>
      <c r="AF31" s="284" t="s">
        <v>3295</v>
      </c>
    </row>
    <row r="32" spans="1:32" ht="45">
      <c r="A32" s="276"/>
      <c r="B32" s="276"/>
      <c r="C32" s="276"/>
      <c r="D32" s="283">
        <v>31</v>
      </c>
      <c r="E32" s="282" t="s">
        <v>3296</v>
      </c>
      <c r="F32" s="282" t="s">
        <v>3297</v>
      </c>
      <c r="G32" s="283">
        <v>2</v>
      </c>
      <c r="H32" s="276"/>
      <c r="I32" s="283" t="s">
        <v>3298</v>
      </c>
      <c r="J32" s="276"/>
      <c r="K32" s="283">
        <v>31</v>
      </c>
      <c r="L32" s="282" t="s">
        <v>3299</v>
      </c>
      <c r="M32" s="282" t="s">
        <v>3300</v>
      </c>
      <c r="N32" s="283">
        <v>8</v>
      </c>
      <c r="O32" s="276"/>
      <c r="P32" s="282" t="s">
        <v>3301</v>
      </c>
      <c r="Q32" s="282" t="s">
        <v>3302</v>
      </c>
      <c r="R32" s="276"/>
      <c r="S32" s="276"/>
      <c r="T32" s="276"/>
      <c r="U32" s="276"/>
      <c r="V32" s="276"/>
      <c r="W32" s="276"/>
      <c r="X32" s="276"/>
      <c r="Y32" s="276"/>
      <c r="Z32" s="276"/>
      <c r="AA32" s="276"/>
      <c r="AB32" s="276"/>
      <c r="AC32" s="276"/>
      <c r="AD32" s="276"/>
      <c r="AE32" s="276"/>
      <c r="AF32" s="284" t="s">
        <v>3303</v>
      </c>
    </row>
    <row r="33" spans="1:32" ht="30">
      <c r="A33" s="276"/>
      <c r="B33" s="276"/>
      <c r="C33" s="276"/>
      <c r="D33" s="283">
        <v>32</v>
      </c>
      <c r="E33" s="282" t="s">
        <v>3304</v>
      </c>
      <c r="F33" s="282" t="s">
        <v>3305</v>
      </c>
      <c r="G33" s="283">
        <v>2</v>
      </c>
      <c r="H33" s="276"/>
      <c r="I33" s="283" t="s">
        <v>3306</v>
      </c>
      <c r="J33" s="276"/>
      <c r="K33" s="283">
        <v>32</v>
      </c>
      <c r="L33" s="282" t="s">
        <v>3307</v>
      </c>
      <c r="M33" s="282" t="s">
        <v>3308</v>
      </c>
      <c r="N33" s="283">
        <v>9</v>
      </c>
      <c r="O33" s="276"/>
      <c r="P33" s="282" t="s">
        <v>3309</v>
      </c>
      <c r="Q33" s="282" t="s">
        <v>3310</v>
      </c>
      <c r="R33" s="276"/>
      <c r="S33" s="276"/>
      <c r="T33" s="276"/>
      <c r="U33" s="276"/>
      <c r="V33" s="276"/>
      <c r="W33" s="276"/>
      <c r="X33" s="276"/>
      <c r="Y33" s="276"/>
      <c r="Z33" s="276"/>
      <c r="AA33" s="276"/>
      <c r="AB33" s="276"/>
      <c r="AC33" s="276"/>
      <c r="AD33" s="276"/>
      <c r="AE33" s="276"/>
      <c r="AF33" s="284" t="s">
        <v>3311</v>
      </c>
    </row>
    <row r="34" spans="1:32" ht="45">
      <c r="A34" s="276"/>
      <c r="B34" s="276"/>
      <c r="C34" s="276"/>
      <c r="D34" s="283">
        <v>33</v>
      </c>
      <c r="E34" s="282" t="s">
        <v>3312</v>
      </c>
      <c r="F34" s="282" t="s">
        <v>3313</v>
      </c>
      <c r="G34" s="283">
        <v>2</v>
      </c>
      <c r="H34" s="276"/>
      <c r="I34" s="283" t="s">
        <v>3314</v>
      </c>
      <c r="J34" s="276"/>
      <c r="K34" s="283">
        <v>33</v>
      </c>
      <c r="L34" s="282" t="s">
        <v>3315</v>
      </c>
      <c r="M34" s="282" t="s">
        <v>3316</v>
      </c>
      <c r="N34" s="283">
        <v>9</v>
      </c>
      <c r="O34" s="276"/>
      <c r="P34" s="282" t="s">
        <v>3317</v>
      </c>
      <c r="Q34" s="282" t="s">
        <v>3318</v>
      </c>
      <c r="R34" s="276"/>
      <c r="S34" s="276"/>
      <c r="T34" s="276"/>
      <c r="U34" s="276"/>
      <c r="V34" s="276"/>
      <c r="W34" s="276"/>
      <c r="X34" s="276"/>
      <c r="Y34" s="276"/>
      <c r="Z34" s="276"/>
      <c r="AA34" s="276"/>
      <c r="AB34" s="276"/>
      <c r="AC34" s="276"/>
      <c r="AD34" s="276"/>
      <c r="AE34" s="276"/>
      <c r="AF34" s="284" t="s">
        <v>3319</v>
      </c>
    </row>
    <row r="35" spans="1:32" ht="45">
      <c r="A35" s="276"/>
      <c r="B35" s="276"/>
      <c r="C35" s="276"/>
      <c r="D35" s="283">
        <v>34</v>
      </c>
      <c r="E35" s="282" t="s">
        <v>3320</v>
      </c>
      <c r="F35" s="282" t="s">
        <v>3321</v>
      </c>
      <c r="G35" s="283">
        <v>2</v>
      </c>
      <c r="H35" s="276"/>
      <c r="I35" s="283" t="s">
        <v>3322</v>
      </c>
      <c r="J35" s="276"/>
      <c r="K35" s="283">
        <v>34</v>
      </c>
      <c r="L35" s="282" t="s">
        <v>3323</v>
      </c>
      <c r="M35" s="282" t="s">
        <v>3324</v>
      </c>
      <c r="N35" s="283">
        <v>10</v>
      </c>
      <c r="O35" s="276"/>
      <c r="P35" s="282" t="s">
        <v>3325</v>
      </c>
      <c r="Q35" s="282" t="s">
        <v>3326</v>
      </c>
      <c r="R35" s="276"/>
      <c r="S35" s="276"/>
      <c r="T35" s="276"/>
      <c r="U35" s="276"/>
      <c r="V35" s="276"/>
      <c r="W35" s="276"/>
      <c r="X35" s="276"/>
      <c r="Y35" s="276"/>
      <c r="Z35" s="276"/>
      <c r="AA35" s="276"/>
      <c r="AB35" s="276"/>
      <c r="AC35" s="276"/>
      <c r="AD35" s="276"/>
      <c r="AE35" s="276"/>
      <c r="AF35" s="284" t="s">
        <v>3327</v>
      </c>
    </row>
    <row r="36" spans="1:32" ht="30">
      <c r="A36" s="276"/>
      <c r="B36" s="276"/>
      <c r="C36" s="276"/>
      <c r="D36" s="283">
        <v>35</v>
      </c>
      <c r="E36" s="282" t="s">
        <v>3328</v>
      </c>
      <c r="F36" s="282" t="s">
        <v>3329</v>
      </c>
      <c r="G36" s="283">
        <v>2</v>
      </c>
      <c r="H36" s="276"/>
      <c r="I36" s="283" t="s">
        <v>3330</v>
      </c>
      <c r="J36" s="276"/>
      <c r="K36" s="283">
        <v>35</v>
      </c>
      <c r="L36" s="282" t="s">
        <v>3331</v>
      </c>
      <c r="M36" s="282" t="s">
        <v>3332</v>
      </c>
      <c r="N36" s="283">
        <v>10</v>
      </c>
      <c r="O36" s="276"/>
      <c r="P36" s="282" t="s">
        <v>3333</v>
      </c>
      <c r="Q36" s="282" t="s">
        <v>3334</v>
      </c>
      <c r="R36" s="276"/>
      <c r="S36" s="276"/>
      <c r="T36" s="276"/>
      <c r="U36" s="276"/>
      <c r="V36" s="276"/>
      <c r="W36" s="276"/>
      <c r="X36" s="276"/>
      <c r="Y36" s="276"/>
      <c r="Z36" s="276"/>
      <c r="AA36" s="276"/>
      <c r="AB36" s="276"/>
      <c r="AC36" s="276"/>
      <c r="AD36" s="276"/>
      <c r="AE36" s="276"/>
      <c r="AF36" s="284" t="s">
        <v>3335</v>
      </c>
    </row>
    <row r="37" spans="1:32" ht="45">
      <c r="A37" s="276"/>
      <c r="B37" s="276"/>
      <c r="C37" s="276"/>
      <c r="D37" s="283">
        <v>36</v>
      </c>
      <c r="E37" s="282" t="s">
        <v>3336</v>
      </c>
      <c r="F37" s="282" t="s">
        <v>3337</v>
      </c>
      <c r="G37" s="283">
        <v>2</v>
      </c>
      <c r="H37" s="276"/>
      <c r="I37" s="283" t="s">
        <v>3338</v>
      </c>
      <c r="J37" s="276"/>
      <c r="K37" s="283">
        <v>36</v>
      </c>
      <c r="L37" s="282" t="s">
        <v>3339</v>
      </c>
      <c r="M37" s="282" t="s">
        <v>3340</v>
      </c>
      <c r="N37" s="283">
        <v>10</v>
      </c>
      <c r="O37" s="276"/>
      <c r="P37" s="282" t="s">
        <v>3341</v>
      </c>
      <c r="Q37" s="282" t="s">
        <v>3342</v>
      </c>
      <c r="R37" s="276"/>
      <c r="S37" s="276"/>
      <c r="T37" s="276"/>
      <c r="U37" s="276"/>
      <c r="V37" s="276"/>
      <c r="W37" s="276"/>
      <c r="X37" s="276"/>
      <c r="Y37" s="276"/>
      <c r="Z37" s="276"/>
      <c r="AA37" s="276"/>
      <c r="AB37" s="276"/>
      <c r="AC37" s="276"/>
      <c r="AD37" s="276"/>
      <c r="AE37" s="276"/>
      <c r="AF37" s="284" t="s">
        <v>3343</v>
      </c>
    </row>
    <row r="38" spans="1:32" ht="90">
      <c r="A38" s="276"/>
      <c r="B38" s="276"/>
      <c r="C38" s="276"/>
      <c r="D38" s="283">
        <v>37</v>
      </c>
      <c r="E38" s="282" t="s">
        <v>3344</v>
      </c>
      <c r="F38" s="282" t="s">
        <v>3345</v>
      </c>
      <c r="G38" s="283">
        <v>2</v>
      </c>
      <c r="H38" s="276"/>
      <c r="I38" s="283" t="s">
        <v>3346</v>
      </c>
      <c r="J38" s="276"/>
      <c r="K38" s="283">
        <v>37</v>
      </c>
      <c r="L38" s="282" t="s">
        <v>3347</v>
      </c>
      <c r="M38" s="282" t="s">
        <v>3348</v>
      </c>
      <c r="N38" s="283">
        <v>10</v>
      </c>
      <c r="O38" s="276"/>
      <c r="P38" s="282" t="s">
        <v>3349</v>
      </c>
      <c r="Q38" s="282" t="s">
        <v>3350</v>
      </c>
      <c r="R38" s="276"/>
      <c r="S38" s="276"/>
      <c r="T38" s="276"/>
      <c r="U38" s="276"/>
      <c r="V38" s="276"/>
      <c r="W38" s="276"/>
      <c r="X38" s="276"/>
      <c r="Y38" s="276"/>
      <c r="Z38" s="276"/>
      <c r="AA38" s="276"/>
      <c r="AB38" s="276"/>
      <c r="AC38" s="276"/>
      <c r="AD38" s="276"/>
      <c r="AE38" s="276"/>
      <c r="AF38" s="284" t="s">
        <v>3351</v>
      </c>
    </row>
    <row r="39" spans="1:32" ht="90">
      <c r="A39" s="276"/>
      <c r="B39" s="276"/>
      <c r="C39" s="276"/>
      <c r="D39" s="283">
        <v>38</v>
      </c>
      <c r="E39" s="282" t="s">
        <v>3352</v>
      </c>
      <c r="F39" s="282" t="s">
        <v>3353</v>
      </c>
      <c r="G39" s="283">
        <v>2</v>
      </c>
      <c r="H39" s="276"/>
      <c r="I39" s="283" t="s">
        <v>3354</v>
      </c>
      <c r="J39" s="276"/>
      <c r="K39" s="283">
        <v>38</v>
      </c>
      <c r="L39" s="282" t="s">
        <v>3355</v>
      </c>
      <c r="M39" s="282" t="s">
        <v>3356</v>
      </c>
      <c r="N39" s="283">
        <v>10</v>
      </c>
      <c r="O39" s="276"/>
      <c r="P39" s="282" t="s">
        <v>3357</v>
      </c>
      <c r="Q39" s="282" t="s">
        <v>3358</v>
      </c>
      <c r="R39" s="276"/>
      <c r="S39" s="276"/>
      <c r="T39" s="276"/>
      <c r="U39" s="276"/>
      <c r="V39" s="276"/>
      <c r="W39" s="276"/>
      <c r="X39" s="276"/>
      <c r="Y39" s="276"/>
      <c r="Z39" s="276"/>
      <c r="AA39" s="276"/>
      <c r="AB39" s="276"/>
      <c r="AC39" s="276"/>
      <c r="AD39" s="276"/>
      <c r="AE39" s="276"/>
      <c r="AF39" s="284" t="s">
        <v>3359</v>
      </c>
    </row>
    <row r="40" spans="1:32" ht="45">
      <c r="A40" s="276"/>
      <c r="B40" s="276"/>
      <c r="C40" s="276"/>
      <c r="D40" s="283">
        <v>39</v>
      </c>
      <c r="E40" s="282" t="s">
        <v>3360</v>
      </c>
      <c r="F40" s="282" t="s">
        <v>3361</v>
      </c>
      <c r="G40" s="283">
        <v>2</v>
      </c>
      <c r="H40" s="276"/>
      <c r="I40" s="283" t="s">
        <v>3362</v>
      </c>
      <c r="J40" s="276"/>
      <c r="K40" s="283">
        <v>39</v>
      </c>
      <c r="L40" s="282" t="s">
        <v>3363</v>
      </c>
      <c r="M40" s="282" t="s">
        <v>3364</v>
      </c>
      <c r="N40" s="283">
        <v>11</v>
      </c>
      <c r="O40" s="276"/>
      <c r="P40" s="282" t="s">
        <v>3365</v>
      </c>
      <c r="Q40" s="282" t="s">
        <v>3366</v>
      </c>
      <c r="R40" s="276"/>
      <c r="S40" s="276"/>
      <c r="T40" s="276"/>
      <c r="U40" s="276"/>
      <c r="V40" s="276"/>
      <c r="W40" s="276"/>
      <c r="X40" s="276"/>
      <c r="Y40" s="276"/>
      <c r="Z40" s="276"/>
      <c r="AA40" s="276"/>
      <c r="AB40" s="276"/>
      <c r="AC40" s="276"/>
      <c r="AD40" s="276"/>
      <c r="AE40" s="276"/>
      <c r="AF40" s="284" t="s">
        <v>3367</v>
      </c>
    </row>
    <row r="41" spans="1:32" ht="60">
      <c r="A41" s="276"/>
      <c r="B41" s="276"/>
      <c r="C41" s="276"/>
      <c r="D41" s="283">
        <v>40</v>
      </c>
      <c r="E41" s="282" t="s">
        <v>3368</v>
      </c>
      <c r="F41" s="282" t="s">
        <v>3369</v>
      </c>
      <c r="G41" s="283">
        <v>2</v>
      </c>
      <c r="H41" s="276"/>
      <c r="I41" s="283" t="s">
        <v>3370</v>
      </c>
      <c r="J41" s="276"/>
      <c r="K41" s="283">
        <v>40</v>
      </c>
      <c r="L41" s="282" t="s">
        <v>3371</v>
      </c>
      <c r="M41" s="282" t="s">
        <v>3372</v>
      </c>
      <c r="N41" s="283">
        <v>12</v>
      </c>
      <c r="O41" s="276"/>
      <c r="P41" s="282" t="s">
        <v>3373</v>
      </c>
      <c r="Q41" s="282" t="s">
        <v>3374</v>
      </c>
      <c r="R41" s="276"/>
      <c r="S41" s="276"/>
      <c r="T41" s="276"/>
      <c r="U41" s="276"/>
      <c r="V41" s="276"/>
      <c r="W41" s="276"/>
      <c r="X41" s="276"/>
      <c r="Y41" s="276"/>
      <c r="Z41" s="276"/>
      <c r="AA41" s="276"/>
      <c r="AB41" s="276"/>
      <c r="AC41" s="276"/>
      <c r="AD41" s="276"/>
      <c r="AE41" s="276"/>
      <c r="AF41" s="284" t="s">
        <v>3375</v>
      </c>
    </row>
    <row r="42" spans="1:32" ht="45">
      <c r="A42" s="276"/>
      <c r="B42" s="276"/>
      <c r="C42" s="276"/>
      <c r="D42" s="283">
        <v>41</v>
      </c>
      <c r="E42" s="282" t="s">
        <v>3376</v>
      </c>
      <c r="F42" s="282" t="s">
        <v>3377</v>
      </c>
      <c r="G42" s="283">
        <v>2</v>
      </c>
      <c r="H42" s="276"/>
      <c r="I42" s="283" t="s">
        <v>3378</v>
      </c>
      <c r="J42" s="276"/>
      <c r="K42" s="283">
        <v>41</v>
      </c>
      <c r="L42" s="282" t="s">
        <v>3379</v>
      </c>
      <c r="M42" s="282" t="s">
        <v>3380</v>
      </c>
      <c r="N42" s="283">
        <v>13</v>
      </c>
      <c r="O42" s="276"/>
      <c r="P42" s="282" t="s">
        <v>3381</v>
      </c>
      <c r="Q42" s="282" t="s">
        <v>3382</v>
      </c>
      <c r="R42" s="276"/>
      <c r="S42" s="276"/>
      <c r="T42" s="276"/>
      <c r="U42" s="276"/>
      <c r="V42" s="276"/>
      <c r="W42" s="276"/>
      <c r="X42" s="276"/>
      <c r="Y42" s="276"/>
      <c r="Z42" s="276"/>
      <c r="AA42" s="276"/>
      <c r="AB42" s="276"/>
      <c r="AC42" s="276"/>
      <c r="AD42" s="276"/>
      <c r="AE42" s="276"/>
      <c r="AF42" s="284" t="s">
        <v>3383</v>
      </c>
    </row>
    <row r="43" spans="1:32" ht="45">
      <c r="A43" s="276"/>
      <c r="B43" s="276"/>
      <c r="C43" s="276"/>
      <c r="D43" s="283">
        <v>42</v>
      </c>
      <c r="E43" s="282" t="s">
        <v>3384</v>
      </c>
      <c r="F43" s="282" t="s">
        <v>3385</v>
      </c>
      <c r="G43" s="283">
        <v>2</v>
      </c>
      <c r="H43" s="276"/>
      <c r="I43" s="283" t="s">
        <v>3386</v>
      </c>
      <c r="J43" s="276"/>
      <c r="K43" s="283">
        <v>42</v>
      </c>
      <c r="L43" s="282" t="s">
        <v>3387</v>
      </c>
      <c r="M43" s="282" t="s">
        <v>3388</v>
      </c>
      <c r="N43" s="283">
        <v>14</v>
      </c>
      <c r="O43" s="276"/>
      <c r="P43" s="282" t="s">
        <v>3389</v>
      </c>
      <c r="Q43" s="282" t="s">
        <v>3390</v>
      </c>
      <c r="R43" s="276"/>
      <c r="S43" s="276"/>
      <c r="T43" s="276"/>
      <c r="U43" s="276"/>
      <c r="V43" s="276"/>
      <c r="W43" s="276"/>
      <c r="X43" s="276"/>
      <c r="Y43" s="276"/>
      <c r="Z43" s="276"/>
      <c r="AA43" s="276"/>
      <c r="AB43" s="276"/>
      <c r="AC43" s="276"/>
      <c r="AD43" s="276"/>
      <c r="AE43" s="276"/>
      <c r="AF43" s="284" t="s">
        <v>3391</v>
      </c>
    </row>
    <row r="44" spans="1:32" ht="30">
      <c r="A44" s="276"/>
      <c r="B44" s="276"/>
      <c r="C44" s="276"/>
      <c r="D44" s="283">
        <v>43</v>
      </c>
      <c r="E44" s="282" t="s">
        <v>3392</v>
      </c>
      <c r="F44" s="282" t="s">
        <v>3393</v>
      </c>
      <c r="G44" s="283">
        <v>2</v>
      </c>
      <c r="H44" s="276"/>
      <c r="I44" s="283" t="s">
        <v>3394</v>
      </c>
      <c r="J44" s="276"/>
      <c r="K44" s="283">
        <v>43</v>
      </c>
      <c r="L44" s="282" t="s">
        <v>3395</v>
      </c>
      <c r="M44" s="282" t="s">
        <v>3396</v>
      </c>
      <c r="N44" s="283">
        <v>15</v>
      </c>
      <c r="O44" s="276"/>
      <c r="P44" s="282" t="s">
        <v>3397</v>
      </c>
      <c r="Q44" s="282" t="s">
        <v>3398</v>
      </c>
      <c r="R44" s="276"/>
      <c r="S44" s="276"/>
      <c r="T44" s="276"/>
      <c r="U44" s="276"/>
      <c r="V44" s="276"/>
      <c r="W44" s="276"/>
      <c r="X44" s="276"/>
      <c r="Y44" s="276"/>
      <c r="Z44" s="276"/>
      <c r="AA44" s="276"/>
      <c r="AB44" s="276"/>
      <c r="AC44" s="276"/>
      <c r="AD44" s="276"/>
      <c r="AE44" s="276"/>
      <c r="AF44" s="284" t="s">
        <v>3399</v>
      </c>
    </row>
    <row r="45" spans="1:32" ht="30">
      <c r="A45" s="276"/>
      <c r="B45" s="276"/>
      <c r="C45" s="276"/>
      <c r="D45" s="283">
        <v>44</v>
      </c>
      <c r="E45" s="282" t="s">
        <v>3400</v>
      </c>
      <c r="F45" s="282" t="s">
        <v>3401</v>
      </c>
      <c r="G45" s="283">
        <v>2</v>
      </c>
      <c r="H45" s="276"/>
      <c r="I45" s="283" t="s">
        <v>3402</v>
      </c>
      <c r="J45" s="276"/>
      <c r="K45" s="283">
        <v>44</v>
      </c>
      <c r="L45" s="282" t="s">
        <v>3403</v>
      </c>
      <c r="M45" s="282" t="s">
        <v>3404</v>
      </c>
      <c r="N45" s="283">
        <v>15</v>
      </c>
      <c r="O45" s="276"/>
      <c r="P45" s="282" t="s">
        <v>3405</v>
      </c>
      <c r="Q45" s="282" t="s">
        <v>3406</v>
      </c>
      <c r="R45" s="276"/>
      <c r="S45" s="276"/>
      <c r="T45" s="276"/>
      <c r="U45" s="276"/>
      <c r="V45" s="276"/>
      <c r="W45" s="276"/>
      <c r="X45" s="276"/>
      <c r="Y45" s="276"/>
      <c r="Z45" s="276"/>
      <c r="AA45" s="276"/>
      <c r="AB45" s="276"/>
      <c r="AC45" s="276"/>
      <c r="AD45" s="276"/>
      <c r="AE45" s="276"/>
      <c r="AF45" s="284" t="s">
        <v>3407</v>
      </c>
    </row>
    <row r="46" spans="1:32" ht="30">
      <c r="A46" s="276"/>
      <c r="B46" s="276"/>
      <c r="C46" s="276"/>
      <c r="D46" s="283">
        <v>45</v>
      </c>
      <c r="E46" s="282" t="s">
        <v>3408</v>
      </c>
      <c r="F46" s="282" t="s">
        <v>3409</v>
      </c>
      <c r="G46" s="283">
        <v>2</v>
      </c>
      <c r="H46" s="276"/>
      <c r="I46" s="283" t="s">
        <v>3410</v>
      </c>
      <c r="J46" s="276"/>
      <c r="K46" s="283">
        <v>45</v>
      </c>
      <c r="L46" s="282" t="s">
        <v>3411</v>
      </c>
      <c r="M46" s="282" t="s">
        <v>3412</v>
      </c>
      <c r="N46" s="283">
        <v>16</v>
      </c>
      <c r="O46" s="276"/>
      <c r="P46" s="282" t="s">
        <v>3413</v>
      </c>
      <c r="Q46" s="282" t="s">
        <v>3414</v>
      </c>
      <c r="R46" s="276"/>
      <c r="S46" s="276"/>
      <c r="T46" s="276"/>
      <c r="U46" s="276"/>
      <c r="V46" s="276"/>
      <c r="W46" s="276"/>
      <c r="X46" s="276"/>
      <c r="Y46" s="276"/>
      <c r="Z46" s="276"/>
      <c r="AA46" s="276"/>
      <c r="AB46" s="276"/>
      <c r="AC46" s="276"/>
      <c r="AD46" s="276"/>
      <c r="AE46" s="276"/>
      <c r="AF46" s="284" t="s">
        <v>3415</v>
      </c>
    </row>
    <row r="47" spans="1:32" ht="30">
      <c r="A47" s="276"/>
      <c r="B47" s="276"/>
      <c r="C47" s="276"/>
      <c r="D47" s="283">
        <v>46</v>
      </c>
      <c r="E47" s="282" t="s">
        <v>3416</v>
      </c>
      <c r="F47" s="282" t="s">
        <v>3417</v>
      </c>
      <c r="G47" s="283">
        <v>2</v>
      </c>
      <c r="H47" s="276"/>
      <c r="I47" s="283" t="s">
        <v>3418</v>
      </c>
      <c r="J47" s="276"/>
      <c r="K47" s="283">
        <v>46</v>
      </c>
      <c r="L47" s="282" t="s">
        <v>3419</v>
      </c>
      <c r="M47" s="282" t="s">
        <v>3420</v>
      </c>
      <c r="N47" s="283">
        <v>16</v>
      </c>
      <c r="O47" s="276"/>
      <c r="P47" s="282" t="s">
        <v>3421</v>
      </c>
      <c r="Q47" s="282" t="s">
        <v>3422</v>
      </c>
      <c r="R47" s="276"/>
      <c r="S47" s="276"/>
      <c r="T47" s="276"/>
      <c r="U47" s="276"/>
      <c r="V47" s="276"/>
      <c r="W47" s="276"/>
      <c r="X47" s="276"/>
      <c r="Y47" s="276"/>
      <c r="Z47" s="276"/>
      <c r="AA47" s="276"/>
      <c r="AB47" s="276"/>
      <c r="AC47" s="276"/>
      <c r="AD47" s="276"/>
      <c r="AE47" s="276"/>
      <c r="AF47" s="284" t="s">
        <v>3423</v>
      </c>
    </row>
    <row r="48" spans="1:32" ht="30">
      <c r="A48" s="276"/>
      <c r="B48" s="276"/>
      <c r="C48" s="276"/>
      <c r="D48" s="283">
        <v>47</v>
      </c>
      <c r="E48" s="282" t="s">
        <v>3424</v>
      </c>
      <c r="F48" s="282" t="s">
        <v>3425</v>
      </c>
      <c r="G48" s="283">
        <v>2</v>
      </c>
      <c r="H48" s="276"/>
      <c r="I48" s="283" t="s">
        <v>3426</v>
      </c>
      <c r="J48" s="276"/>
      <c r="K48" s="283">
        <v>47</v>
      </c>
      <c r="L48" s="282" t="s">
        <v>3427</v>
      </c>
      <c r="M48" s="282" t="s">
        <v>3428</v>
      </c>
      <c r="N48" s="283">
        <v>17</v>
      </c>
      <c r="O48" s="276"/>
      <c r="P48" s="282" t="s">
        <v>3429</v>
      </c>
      <c r="Q48" s="282" t="s">
        <v>3430</v>
      </c>
      <c r="R48" s="276"/>
      <c r="S48" s="276"/>
      <c r="T48" s="276"/>
      <c r="U48" s="276"/>
      <c r="V48" s="276"/>
      <c r="W48" s="276"/>
      <c r="X48" s="276"/>
      <c r="Y48" s="276"/>
      <c r="Z48" s="276"/>
      <c r="AA48" s="276"/>
      <c r="AB48" s="276"/>
      <c r="AC48" s="276"/>
      <c r="AD48" s="276"/>
      <c r="AE48" s="276"/>
      <c r="AF48" s="284" t="s">
        <v>3431</v>
      </c>
    </row>
    <row r="49" spans="1:32" ht="45">
      <c r="A49" s="276"/>
      <c r="B49" s="276"/>
      <c r="C49" s="276"/>
      <c r="D49" s="283">
        <v>48</v>
      </c>
      <c r="E49" s="282" t="s">
        <v>3432</v>
      </c>
      <c r="F49" s="282" t="s">
        <v>3433</v>
      </c>
      <c r="G49" s="283">
        <v>2</v>
      </c>
      <c r="H49" s="276"/>
      <c r="I49" s="283" t="s">
        <v>3434</v>
      </c>
      <c r="J49" s="276"/>
      <c r="K49" s="283">
        <v>48</v>
      </c>
      <c r="L49" s="282" t="s">
        <v>3435</v>
      </c>
      <c r="M49" s="282" t="s">
        <v>3436</v>
      </c>
      <c r="N49" s="283">
        <v>18</v>
      </c>
      <c r="O49" s="276"/>
      <c r="P49" s="282" t="s">
        <v>3437</v>
      </c>
      <c r="Q49" s="282" t="s">
        <v>3438</v>
      </c>
      <c r="R49" s="276"/>
      <c r="S49" s="276"/>
      <c r="T49" s="276"/>
      <c r="U49" s="276"/>
      <c r="V49" s="276"/>
      <c r="W49" s="276"/>
      <c r="X49" s="276"/>
      <c r="Y49" s="276"/>
      <c r="Z49" s="276"/>
      <c r="AA49" s="276"/>
      <c r="AB49" s="276"/>
      <c r="AC49" s="276"/>
      <c r="AD49" s="276"/>
      <c r="AE49" s="276"/>
      <c r="AF49" s="284" t="s">
        <v>3439</v>
      </c>
    </row>
    <row r="50" spans="1:32" ht="45">
      <c r="A50" s="276"/>
      <c r="B50" s="276"/>
      <c r="C50" s="276"/>
      <c r="D50" s="283">
        <v>49</v>
      </c>
      <c r="E50" s="282" t="s">
        <v>3440</v>
      </c>
      <c r="F50" s="282" t="s">
        <v>3441</v>
      </c>
      <c r="G50" s="283">
        <v>2</v>
      </c>
      <c r="H50" s="276"/>
      <c r="I50" s="283" t="s">
        <v>3442</v>
      </c>
      <c r="J50" s="276"/>
      <c r="K50" s="283">
        <v>49</v>
      </c>
      <c r="L50" s="282" t="s">
        <v>3443</v>
      </c>
      <c r="M50" s="282" t="s">
        <v>3444</v>
      </c>
      <c r="N50" s="283">
        <v>19</v>
      </c>
      <c r="O50" s="276"/>
      <c r="P50" s="282" t="s">
        <v>3445</v>
      </c>
      <c r="Q50" s="282" t="s">
        <v>3446</v>
      </c>
      <c r="R50" s="276"/>
      <c r="S50" s="276"/>
      <c r="T50" s="276"/>
      <c r="U50" s="276"/>
      <c r="V50" s="276"/>
      <c r="W50" s="276"/>
      <c r="X50" s="276"/>
      <c r="Y50" s="276"/>
      <c r="Z50" s="276"/>
      <c r="AA50" s="276"/>
      <c r="AB50" s="276"/>
      <c r="AC50" s="276"/>
      <c r="AD50" s="276"/>
      <c r="AE50" s="276"/>
      <c r="AF50" s="284" t="s">
        <v>3447</v>
      </c>
    </row>
    <row r="51" spans="1:32" ht="90">
      <c r="A51" s="276"/>
      <c r="B51" s="276"/>
      <c r="C51" s="276"/>
      <c r="D51" s="283">
        <v>50</v>
      </c>
      <c r="E51" s="282" t="s">
        <v>3448</v>
      </c>
      <c r="F51" s="282" t="s">
        <v>3449</v>
      </c>
      <c r="G51" s="283">
        <v>2</v>
      </c>
      <c r="H51" s="276"/>
      <c r="I51" s="283" t="s">
        <v>3450</v>
      </c>
      <c r="J51" s="276"/>
      <c r="K51" s="283">
        <v>50</v>
      </c>
      <c r="L51" s="282" t="s">
        <v>3451</v>
      </c>
      <c r="M51" s="282" t="s">
        <v>3452</v>
      </c>
      <c r="N51" s="283">
        <v>20</v>
      </c>
      <c r="O51" s="276"/>
      <c r="P51" s="282" t="s">
        <v>3453</v>
      </c>
      <c r="Q51" s="282" t="s">
        <v>3454</v>
      </c>
      <c r="R51" s="276"/>
      <c r="S51" s="276"/>
      <c r="T51" s="276"/>
      <c r="U51" s="276"/>
      <c r="V51" s="276"/>
      <c r="W51" s="276"/>
      <c r="X51" s="276"/>
      <c r="Y51" s="276"/>
      <c r="Z51" s="276"/>
      <c r="AA51" s="276"/>
      <c r="AB51" s="276"/>
      <c r="AC51" s="276"/>
      <c r="AD51" s="276"/>
      <c r="AE51" s="276"/>
      <c r="AF51" s="284" t="s">
        <v>3455</v>
      </c>
    </row>
    <row r="52" spans="1:32" ht="45">
      <c r="A52" s="276"/>
      <c r="B52" s="276"/>
      <c r="C52" s="276"/>
      <c r="D52" s="283">
        <v>51</v>
      </c>
      <c r="E52" s="282" t="s">
        <v>3456</v>
      </c>
      <c r="F52" s="282" t="s">
        <v>3457</v>
      </c>
      <c r="G52" s="283">
        <v>2</v>
      </c>
      <c r="H52" s="276"/>
      <c r="I52" s="283" t="s">
        <v>3458</v>
      </c>
      <c r="J52" s="276"/>
      <c r="K52" s="283">
        <v>51</v>
      </c>
      <c r="L52" s="282" t="s">
        <v>3459</v>
      </c>
      <c r="M52" s="282" t="s">
        <v>3460</v>
      </c>
      <c r="N52" s="283">
        <v>20</v>
      </c>
      <c r="O52" s="276"/>
      <c r="P52" s="282" t="s">
        <v>3461</v>
      </c>
      <c r="Q52" s="282" t="s">
        <v>3462</v>
      </c>
      <c r="R52" s="276"/>
      <c r="S52" s="276"/>
      <c r="T52" s="276"/>
      <c r="U52" s="276"/>
      <c r="V52" s="276"/>
      <c r="W52" s="276"/>
      <c r="X52" s="276"/>
      <c r="Y52" s="276"/>
      <c r="Z52" s="276"/>
      <c r="AA52" s="276"/>
      <c r="AB52" s="276"/>
      <c r="AC52" s="276"/>
      <c r="AD52" s="276"/>
      <c r="AE52" s="276"/>
      <c r="AF52" s="284" t="s">
        <v>3463</v>
      </c>
    </row>
    <row r="53" spans="1:32" ht="30">
      <c r="A53" s="276"/>
      <c r="B53" s="276"/>
      <c r="C53" s="276"/>
      <c r="D53" s="283">
        <v>52</v>
      </c>
      <c r="E53" s="282" t="s">
        <v>3464</v>
      </c>
      <c r="F53" s="282" t="s">
        <v>3465</v>
      </c>
      <c r="G53" s="283">
        <v>2</v>
      </c>
      <c r="H53" s="276"/>
      <c r="I53" s="283" t="s">
        <v>3466</v>
      </c>
      <c r="J53" s="276"/>
      <c r="K53" s="283">
        <v>52</v>
      </c>
      <c r="L53" s="282" t="s">
        <v>3467</v>
      </c>
      <c r="M53" s="282" t="s">
        <v>3468</v>
      </c>
      <c r="N53" s="283">
        <v>21</v>
      </c>
      <c r="O53" s="276"/>
      <c r="P53" s="282" t="s">
        <v>3469</v>
      </c>
      <c r="Q53" s="282" t="s">
        <v>3470</v>
      </c>
      <c r="R53" s="276"/>
      <c r="S53" s="276"/>
      <c r="T53" s="276"/>
      <c r="U53" s="276"/>
      <c r="V53" s="276"/>
      <c r="W53" s="276"/>
      <c r="X53" s="276"/>
      <c r="Y53" s="276"/>
      <c r="Z53" s="276"/>
      <c r="AA53" s="276"/>
      <c r="AB53" s="276"/>
      <c r="AC53" s="276"/>
      <c r="AD53" s="276"/>
      <c r="AE53" s="276"/>
      <c r="AF53" s="284" t="s">
        <v>3471</v>
      </c>
    </row>
    <row r="54" spans="1:32" ht="45">
      <c r="A54" s="276"/>
      <c r="B54" s="276"/>
      <c r="C54" s="276"/>
      <c r="D54" s="283">
        <v>53</v>
      </c>
      <c r="E54" s="282" t="s">
        <v>3472</v>
      </c>
      <c r="F54" s="282" t="s">
        <v>3473</v>
      </c>
      <c r="G54" s="283">
        <v>2</v>
      </c>
      <c r="H54" s="276"/>
      <c r="I54" s="283" t="s">
        <v>3474</v>
      </c>
      <c r="J54" s="276"/>
      <c r="K54" s="283">
        <v>53</v>
      </c>
      <c r="L54" s="282" t="s">
        <v>3475</v>
      </c>
      <c r="M54" s="282" t="s">
        <v>3476</v>
      </c>
      <c r="N54" s="283">
        <v>22</v>
      </c>
      <c r="O54" s="276"/>
      <c r="P54" s="282" t="s">
        <v>3477</v>
      </c>
      <c r="Q54" s="282" t="s">
        <v>3478</v>
      </c>
      <c r="R54" s="276"/>
      <c r="S54" s="276"/>
      <c r="T54" s="276"/>
      <c r="U54" s="276"/>
      <c r="V54" s="276"/>
      <c r="W54" s="276"/>
      <c r="X54" s="276"/>
      <c r="Y54" s="276"/>
      <c r="Z54" s="276"/>
      <c r="AA54" s="276"/>
      <c r="AB54" s="276"/>
      <c r="AC54" s="276"/>
      <c r="AD54" s="276"/>
      <c r="AE54" s="276"/>
      <c r="AF54" s="284" t="s">
        <v>3479</v>
      </c>
    </row>
    <row r="55" spans="1:32" ht="60">
      <c r="A55" s="276"/>
      <c r="B55" s="276"/>
      <c r="C55" s="276"/>
      <c r="D55" s="283">
        <v>54</v>
      </c>
      <c r="E55" s="282" t="s">
        <v>3480</v>
      </c>
      <c r="F55" s="282" t="s">
        <v>3481</v>
      </c>
      <c r="G55" s="283">
        <v>2</v>
      </c>
      <c r="H55" s="276"/>
      <c r="I55" s="283" t="s">
        <v>3482</v>
      </c>
      <c r="J55" s="276"/>
      <c r="K55" s="283">
        <v>54</v>
      </c>
      <c r="L55" s="282" t="s">
        <v>3483</v>
      </c>
      <c r="M55" s="282" t="s">
        <v>3484</v>
      </c>
      <c r="N55" s="283">
        <v>23</v>
      </c>
      <c r="O55" s="276"/>
      <c r="P55" s="282" t="s">
        <v>3485</v>
      </c>
      <c r="Q55" s="282" t="s">
        <v>3486</v>
      </c>
      <c r="R55" s="276"/>
      <c r="S55" s="276"/>
      <c r="T55" s="276"/>
      <c r="U55" s="276"/>
      <c r="V55" s="276"/>
      <c r="W55" s="276"/>
      <c r="X55" s="276"/>
      <c r="Y55" s="276"/>
      <c r="Z55" s="276"/>
      <c r="AA55" s="276"/>
      <c r="AB55" s="276"/>
      <c r="AC55" s="276"/>
      <c r="AD55" s="276"/>
      <c r="AE55" s="276"/>
      <c r="AF55" s="284" t="s">
        <v>3487</v>
      </c>
    </row>
    <row r="56" spans="1:32" ht="45">
      <c r="A56" s="276"/>
      <c r="B56" s="276"/>
      <c r="C56" s="276"/>
      <c r="D56" s="283">
        <v>55</v>
      </c>
      <c r="E56" s="282" t="s">
        <v>3488</v>
      </c>
      <c r="F56" s="282" t="s">
        <v>3489</v>
      </c>
      <c r="G56" s="283">
        <v>2</v>
      </c>
      <c r="H56" s="276"/>
      <c r="I56" s="283" t="s">
        <v>3490</v>
      </c>
      <c r="J56" s="276"/>
      <c r="K56" s="283">
        <v>55</v>
      </c>
      <c r="L56" s="282" t="s">
        <v>3491</v>
      </c>
      <c r="M56" s="282" t="s">
        <v>3492</v>
      </c>
      <c r="N56" s="283">
        <v>24</v>
      </c>
      <c r="O56" s="276"/>
      <c r="P56" s="282" t="s">
        <v>3493</v>
      </c>
      <c r="Q56" s="282" t="s">
        <v>3494</v>
      </c>
      <c r="R56" s="276"/>
      <c r="S56" s="276"/>
      <c r="T56" s="276"/>
      <c r="U56" s="276"/>
      <c r="V56" s="276"/>
      <c r="W56" s="276"/>
      <c r="X56" s="276"/>
      <c r="Y56" s="276"/>
      <c r="Z56" s="276"/>
      <c r="AA56" s="276"/>
      <c r="AB56" s="276"/>
      <c r="AC56" s="276"/>
      <c r="AD56" s="276"/>
      <c r="AE56" s="276"/>
      <c r="AF56" s="284" t="s">
        <v>3495</v>
      </c>
    </row>
    <row r="57" spans="1:32" ht="45">
      <c r="A57" s="276"/>
      <c r="B57" s="276"/>
      <c r="C57" s="276"/>
      <c r="D57" s="283">
        <v>56</v>
      </c>
      <c r="E57" s="282" t="s">
        <v>3496</v>
      </c>
      <c r="F57" s="282" t="s">
        <v>3497</v>
      </c>
      <c r="G57" s="283">
        <v>2</v>
      </c>
      <c r="H57" s="276"/>
      <c r="I57" s="283" t="s">
        <v>3498</v>
      </c>
      <c r="J57" s="276"/>
      <c r="K57" s="283">
        <v>56</v>
      </c>
      <c r="L57" s="282" t="s">
        <v>3499</v>
      </c>
      <c r="M57" s="282" t="s">
        <v>3500</v>
      </c>
      <c r="N57" s="283">
        <v>24</v>
      </c>
      <c r="O57" s="276"/>
      <c r="P57" s="282" t="s">
        <v>3501</v>
      </c>
      <c r="Q57" s="282" t="s">
        <v>3502</v>
      </c>
      <c r="R57" s="276"/>
      <c r="S57" s="276"/>
      <c r="T57" s="276"/>
      <c r="U57" s="276"/>
      <c r="V57" s="276"/>
      <c r="W57" s="276"/>
      <c r="X57" s="276"/>
      <c r="Y57" s="276"/>
      <c r="Z57" s="276"/>
      <c r="AA57" s="276"/>
      <c r="AB57" s="276"/>
      <c r="AC57" s="276"/>
      <c r="AD57" s="276"/>
      <c r="AE57" s="276"/>
      <c r="AF57" s="284" t="s">
        <v>3503</v>
      </c>
    </row>
    <row r="58" spans="1:32" ht="45">
      <c r="A58" s="276"/>
      <c r="B58" s="276"/>
      <c r="C58" s="276"/>
      <c r="D58" s="283">
        <v>57</v>
      </c>
      <c r="E58" s="282" t="s">
        <v>3504</v>
      </c>
      <c r="F58" s="282" t="s">
        <v>3505</v>
      </c>
      <c r="G58" s="283">
        <v>2</v>
      </c>
      <c r="H58" s="276"/>
      <c r="I58" s="283" t="s">
        <v>3506</v>
      </c>
      <c r="J58" s="276"/>
      <c r="K58" s="283">
        <v>57</v>
      </c>
      <c r="L58" s="282" t="s">
        <v>3507</v>
      </c>
      <c r="M58" s="282" t="s">
        <v>3508</v>
      </c>
      <c r="N58" s="283">
        <v>24</v>
      </c>
      <c r="O58" s="276"/>
      <c r="P58" s="282" t="s">
        <v>3509</v>
      </c>
      <c r="Q58" s="282" t="s">
        <v>3510</v>
      </c>
      <c r="R58" s="276"/>
      <c r="S58" s="276"/>
      <c r="T58" s="276"/>
      <c r="U58" s="276"/>
      <c r="V58" s="276"/>
      <c r="W58" s="276"/>
      <c r="X58" s="276"/>
      <c r="Y58" s="276"/>
      <c r="Z58" s="276"/>
      <c r="AA58" s="276"/>
      <c r="AB58" s="276"/>
      <c r="AC58" s="276"/>
      <c r="AD58" s="276"/>
      <c r="AE58" s="276"/>
      <c r="AF58" s="284" t="s">
        <v>3511</v>
      </c>
    </row>
    <row r="59" spans="1:32" ht="45">
      <c r="A59" s="276"/>
      <c r="B59" s="276"/>
      <c r="C59" s="276"/>
      <c r="D59" s="283">
        <v>58</v>
      </c>
      <c r="E59" s="282" t="s">
        <v>3512</v>
      </c>
      <c r="F59" s="282" t="s">
        <v>3513</v>
      </c>
      <c r="G59" s="283">
        <v>2</v>
      </c>
      <c r="H59" s="276"/>
      <c r="I59" s="283" t="s">
        <v>3514</v>
      </c>
      <c r="J59" s="276"/>
      <c r="K59" s="283">
        <v>58</v>
      </c>
      <c r="L59" s="282" t="s">
        <v>3515</v>
      </c>
      <c r="M59" s="282" t="s">
        <v>3516</v>
      </c>
      <c r="N59" s="283">
        <v>24</v>
      </c>
      <c r="O59" s="276"/>
      <c r="P59" s="282" t="s">
        <v>3517</v>
      </c>
      <c r="Q59" s="282" t="s">
        <v>3518</v>
      </c>
      <c r="R59" s="276"/>
      <c r="S59" s="276"/>
      <c r="T59" s="276"/>
      <c r="U59" s="276"/>
      <c r="V59" s="276"/>
      <c r="W59" s="276"/>
      <c r="X59" s="276"/>
      <c r="Y59" s="276"/>
      <c r="Z59" s="276"/>
      <c r="AA59" s="276"/>
      <c r="AB59" s="276"/>
      <c r="AC59" s="276"/>
      <c r="AD59" s="276"/>
      <c r="AE59" s="276"/>
      <c r="AF59" s="284" t="s">
        <v>3519</v>
      </c>
    </row>
    <row r="60" spans="1:32" ht="45">
      <c r="A60" s="276"/>
      <c r="B60" s="276"/>
      <c r="C60" s="276"/>
      <c r="D60" s="283">
        <v>59</v>
      </c>
      <c r="E60" s="282" t="s">
        <v>3520</v>
      </c>
      <c r="F60" s="282" t="s">
        <v>3521</v>
      </c>
      <c r="G60" s="283">
        <v>2</v>
      </c>
      <c r="H60" s="276"/>
      <c r="I60" s="283" t="s">
        <v>3522</v>
      </c>
      <c r="J60" s="276"/>
      <c r="K60" s="283">
        <v>59</v>
      </c>
      <c r="L60" s="282" t="s">
        <v>3523</v>
      </c>
      <c r="M60" s="282" t="s">
        <v>3524</v>
      </c>
      <c r="N60" s="283">
        <v>24</v>
      </c>
      <c r="O60" s="276"/>
      <c r="P60" s="282" t="s">
        <v>3525</v>
      </c>
      <c r="Q60" s="282" t="s">
        <v>3526</v>
      </c>
      <c r="R60" s="276"/>
      <c r="S60" s="276"/>
      <c r="T60" s="276"/>
      <c r="U60" s="276"/>
      <c r="V60" s="276"/>
      <c r="W60" s="276"/>
      <c r="X60" s="276"/>
      <c r="Y60" s="276"/>
      <c r="Z60" s="276"/>
      <c r="AA60" s="276"/>
      <c r="AB60" s="276"/>
      <c r="AC60" s="276"/>
      <c r="AD60" s="276"/>
      <c r="AE60" s="276"/>
      <c r="AF60" s="284" t="s">
        <v>3527</v>
      </c>
    </row>
    <row r="61" spans="1:32" ht="45">
      <c r="A61" s="276"/>
      <c r="B61" s="276"/>
      <c r="C61" s="276"/>
      <c r="D61" s="283">
        <v>60</v>
      </c>
      <c r="E61" s="282" t="s">
        <v>3528</v>
      </c>
      <c r="F61" s="282" t="s">
        <v>3529</v>
      </c>
      <c r="G61" s="283">
        <v>2</v>
      </c>
      <c r="H61" s="276"/>
      <c r="I61" s="285"/>
      <c r="J61" s="276"/>
      <c r="K61" s="283">
        <v>60</v>
      </c>
      <c r="L61" s="282" t="s">
        <v>3530</v>
      </c>
      <c r="M61" s="282" t="s">
        <v>3531</v>
      </c>
      <c r="N61" s="283">
        <v>24</v>
      </c>
      <c r="O61" s="276"/>
      <c r="P61" s="282" t="s">
        <v>3532</v>
      </c>
      <c r="Q61" s="282" t="s">
        <v>3533</v>
      </c>
      <c r="R61" s="276"/>
      <c r="S61" s="276"/>
      <c r="T61" s="276"/>
      <c r="U61" s="276"/>
      <c r="V61" s="276"/>
      <c r="W61" s="276"/>
      <c r="X61" s="276"/>
      <c r="Y61" s="276"/>
      <c r="Z61" s="276"/>
      <c r="AA61" s="276"/>
      <c r="AB61" s="276"/>
      <c r="AC61" s="276"/>
      <c r="AD61" s="276"/>
      <c r="AE61" s="276"/>
      <c r="AF61" s="284" t="s">
        <v>3534</v>
      </c>
    </row>
    <row r="62" spans="1:32" ht="45">
      <c r="A62" s="276"/>
      <c r="B62" s="276"/>
      <c r="C62" s="276"/>
      <c r="D62" s="283">
        <v>61</v>
      </c>
      <c r="E62" s="282" t="s">
        <v>3535</v>
      </c>
      <c r="F62" s="282" t="s">
        <v>3536</v>
      </c>
      <c r="G62" s="283">
        <v>3</v>
      </c>
      <c r="H62" s="276"/>
      <c r="I62" s="285"/>
      <c r="J62" s="276"/>
      <c r="K62" s="283">
        <v>61</v>
      </c>
      <c r="L62" s="282" t="s">
        <v>3537</v>
      </c>
      <c r="M62" s="282" t="s">
        <v>3538</v>
      </c>
      <c r="N62" s="283">
        <v>24</v>
      </c>
      <c r="O62" s="276"/>
      <c r="P62" s="282" t="s">
        <v>3539</v>
      </c>
      <c r="Q62" s="282" t="s">
        <v>3540</v>
      </c>
      <c r="R62" s="276"/>
      <c r="S62" s="276"/>
      <c r="T62" s="276"/>
      <c r="U62" s="276"/>
      <c r="V62" s="276"/>
      <c r="W62" s="276"/>
      <c r="X62" s="276"/>
      <c r="Y62" s="276"/>
      <c r="Z62" s="276"/>
      <c r="AA62" s="276"/>
      <c r="AB62" s="276"/>
      <c r="AC62" s="276"/>
      <c r="AD62" s="276"/>
      <c r="AE62" s="276"/>
      <c r="AF62" s="284" t="s">
        <v>3541</v>
      </c>
    </row>
    <row r="63" spans="1:32" ht="45">
      <c r="A63" s="276"/>
      <c r="B63" s="276"/>
      <c r="C63" s="276"/>
      <c r="D63" s="283">
        <v>62</v>
      </c>
      <c r="E63" s="282" t="s">
        <v>3542</v>
      </c>
      <c r="F63" s="282" t="s">
        <v>3543</v>
      </c>
      <c r="G63" s="283">
        <v>3</v>
      </c>
      <c r="H63" s="276"/>
      <c r="I63" s="285"/>
      <c r="J63" s="276"/>
      <c r="K63" s="283">
        <v>62</v>
      </c>
      <c r="L63" s="282" t="s">
        <v>3544</v>
      </c>
      <c r="M63" s="282" t="s">
        <v>3545</v>
      </c>
      <c r="N63" s="283">
        <v>24</v>
      </c>
      <c r="O63" s="276"/>
      <c r="P63" s="282" t="s">
        <v>3546</v>
      </c>
      <c r="Q63" s="282" t="s">
        <v>3547</v>
      </c>
      <c r="R63" s="276"/>
      <c r="S63" s="276"/>
      <c r="T63" s="276"/>
      <c r="U63" s="276"/>
      <c r="V63" s="276"/>
      <c r="W63" s="276"/>
      <c r="X63" s="276"/>
      <c r="Y63" s="276"/>
      <c r="Z63" s="276"/>
      <c r="AA63" s="276"/>
      <c r="AB63" s="276"/>
      <c r="AC63" s="276"/>
      <c r="AD63" s="276"/>
      <c r="AE63" s="276"/>
      <c r="AF63" s="284" t="s">
        <v>3548</v>
      </c>
    </row>
    <row r="64" spans="1:32" ht="45">
      <c r="A64" s="276"/>
      <c r="B64" s="276"/>
      <c r="C64" s="276"/>
      <c r="D64" s="283">
        <v>63</v>
      </c>
      <c r="E64" s="282" t="s">
        <v>3549</v>
      </c>
      <c r="F64" s="282" t="s">
        <v>3550</v>
      </c>
      <c r="G64" s="283">
        <v>3</v>
      </c>
      <c r="H64" s="276"/>
      <c r="I64" s="285"/>
      <c r="J64" s="276"/>
      <c r="K64" s="283">
        <v>63</v>
      </c>
      <c r="L64" s="282" t="s">
        <v>3551</v>
      </c>
      <c r="M64" s="282" t="s">
        <v>3552</v>
      </c>
      <c r="N64" s="283">
        <v>24</v>
      </c>
      <c r="O64" s="276"/>
      <c r="P64" s="282" t="s">
        <v>3553</v>
      </c>
      <c r="Q64" s="282" t="s">
        <v>3554</v>
      </c>
      <c r="R64" s="276"/>
      <c r="S64" s="276"/>
      <c r="T64" s="276"/>
      <c r="U64" s="276"/>
      <c r="V64" s="276"/>
      <c r="W64" s="276"/>
      <c r="X64" s="276"/>
      <c r="Y64" s="276"/>
      <c r="Z64" s="276"/>
      <c r="AA64" s="276"/>
      <c r="AB64" s="276"/>
      <c r="AC64" s="276"/>
      <c r="AD64" s="276"/>
      <c r="AE64" s="276"/>
      <c r="AF64" s="284" t="s">
        <v>3555</v>
      </c>
    </row>
    <row r="65" spans="1:32" ht="45">
      <c r="A65" s="276"/>
      <c r="B65" s="276"/>
      <c r="C65" s="276"/>
      <c r="D65" s="283">
        <v>64</v>
      </c>
      <c r="E65" s="282" t="s">
        <v>3556</v>
      </c>
      <c r="F65" s="282" t="s">
        <v>3557</v>
      </c>
      <c r="G65" s="283">
        <v>3</v>
      </c>
      <c r="H65" s="276"/>
      <c r="I65" s="285"/>
      <c r="J65" s="276"/>
      <c r="K65" s="283">
        <v>64</v>
      </c>
      <c r="L65" s="282" t="s">
        <v>3558</v>
      </c>
      <c r="M65" s="282" t="s">
        <v>3559</v>
      </c>
      <c r="N65" s="283">
        <v>24</v>
      </c>
      <c r="O65" s="276"/>
      <c r="P65" s="282" t="s">
        <v>3560</v>
      </c>
      <c r="Q65" s="282" t="s">
        <v>3561</v>
      </c>
      <c r="R65" s="276"/>
      <c r="S65" s="276"/>
      <c r="T65" s="276"/>
      <c r="U65" s="276"/>
      <c r="V65" s="276"/>
      <c r="W65" s="276"/>
      <c r="X65" s="276"/>
      <c r="Y65" s="276"/>
      <c r="Z65" s="276"/>
      <c r="AA65" s="276"/>
      <c r="AB65" s="276"/>
      <c r="AC65" s="276"/>
      <c r="AD65" s="276"/>
      <c r="AE65" s="276"/>
      <c r="AF65" s="284" t="s">
        <v>3562</v>
      </c>
    </row>
    <row r="66" spans="1:32" ht="45">
      <c r="A66" s="276"/>
      <c r="B66" s="276"/>
      <c r="C66" s="276"/>
      <c r="D66" s="283">
        <v>65</v>
      </c>
      <c r="E66" s="282" t="s">
        <v>3563</v>
      </c>
      <c r="F66" s="282" t="s">
        <v>3564</v>
      </c>
      <c r="G66" s="283">
        <v>3</v>
      </c>
      <c r="H66" s="276"/>
      <c r="I66" s="285"/>
      <c r="J66" s="276"/>
      <c r="K66" s="283">
        <v>65</v>
      </c>
      <c r="L66" s="282" t="s">
        <v>3565</v>
      </c>
      <c r="M66" s="282" t="s">
        <v>3566</v>
      </c>
      <c r="N66" s="283">
        <v>24</v>
      </c>
      <c r="O66" s="276"/>
      <c r="P66" s="282" t="s">
        <v>3567</v>
      </c>
      <c r="Q66" s="282" t="s">
        <v>3568</v>
      </c>
      <c r="R66" s="276"/>
      <c r="S66" s="276"/>
      <c r="T66" s="276"/>
      <c r="U66" s="276"/>
      <c r="V66" s="276"/>
      <c r="W66" s="276"/>
      <c r="X66" s="276"/>
      <c r="Y66" s="276"/>
      <c r="Z66" s="276"/>
      <c r="AA66" s="276"/>
      <c r="AB66" s="276"/>
      <c r="AC66" s="276"/>
      <c r="AD66" s="276"/>
      <c r="AE66" s="276"/>
      <c r="AF66" s="284" t="s">
        <v>3569</v>
      </c>
    </row>
    <row r="67" spans="1:32" ht="30">
      <c r="A67" s="276"/>
      <c r="B67" s="276"/>
      <c r="C67" s="276"/>
      <c r="D67" s="283">
        <v>66</v>
      </c>
      <c r="E67" s="282" t="s">
        <v>3570</v>
      </c>
      <c r="F67" s="282" t="s">
        <v>3571</v>
      </c>
      <c r="G67" s="283">
        <v>3</v>
      </c>
      <c r="H67" s="276"/>
      <c r="I67" s="285"/>
      <c r="J67" s="276"/>
      <c r="K67" s="283">
        <v>66</v>
      </c>
      <c r="L67" s="282" t="s">
        <v>3572</v>
      </c>
      <c r="M67" s="282" t="s">
        <v>3573</v>
      </c>
      <c r="N67" s="283">
        <v>24</v>
      </c>
      <c r="O67" s="276"/>
      <c r="P67" s="282" t="s">
        <v>3574</v>
      </c>
      <c r="Q67" s="282" t="s">
        <v>3575</v>
      </c>
      <c r="R67" s="276"/>
      <c r="S67" s="276"/>
      <c r="T67" s="276"/>
      <c r="U67" s="276"/>
      <c r="V67" s="276"/>
      <c r="W67" s="276"/>
      <c r="X67" s="276"/>
      <c r="Y67" s="276"/>
      <c r="Z67" s="276"/>
      <c r="AA67" s="276"/>
      <c r="AB67" s="276"/>
      <c r="AC67" s="276"/>
      <c r="AD67" s="276"/>
      <c r="AE67" s="276"/>
      <c r="AF67" s="284" t="s">
        <v>3576</v>
      </c>
    </row>
    <row r="68" spans="1:32" ht="75">
      <c r="A68" s="276"/>
      <c r="B68" s="276"/>
      <c r="C68" s="276"/>
      <c r="D68" s="283">
        <v>67</v>
      </c>
      <c r="E68" s="282" t="s">
        <v>3577</v>
      </c>
      <c r="F68" s="282" t="s">
        <v>3578</v>
      </c>
      <c r="G68" s="283">
        <v>3</v>
      </c>
      <c r="H68" s="276"/>
      <c r="I68" s="285"/>
      <c r="J68" s="276"/>
      <c r="K68" s="283">
        <v>67</v>
      </c>
      <c r="L68" s="282" t="s">
        <v>3579</v>
      </c>
      <c r="M68" s="282" t="s">
        <v>3580</v>
      </c>
      <c r="N68" s="283">
        <v>24</v>
      </c>
      <c r="O68" s="276"/>
      <c r="P68" s="282" t="s">
        <v>3581</v>
      </c>
      <c r="Q68" s="282" t="s">
        <v>3582</v>
      </c>
      <c r="R68" s="276"/>
      <c r="S68" s="276"/>
      <c r="T68" s="276"/>
      <c r="U68" s="276"/>
      <c r="V68" s="276"/>
      <c r="W68" s="276"/>
      <c r="X68" s="276"/>
      <c r="Y68" s="276"/>
      <c r="Z68" s="276"/>
      <c r="AA68" s="276"/>
      <c r="AB68" s="276"/>
      <c r="AC68" s="276"/>
      <c r="AD68" s="276"/>
      <c r="AE68" s="276"/>
      <c r="AF68" s="284" t="s">
        <v>3583</v>
      </c>
    </row>
    <row r="69" spans="1:32" ht="45">
      <c r="A69" s="276"/>
      <c r="B69" s="276"/>
      <c r="C69" s="276"/>
      <c r="D69" s="283">
        <v>68</v>
      </c>
      <c r="E69" s="282" t="s">
        <v>3584</v>
      </c>
      <c r="F69" s="282" t="s">
        <v>3585</v>
      </c>
      <c r="G69" s="283">
        <v>3</v>
      </c>
      <c r="H69" s="276"/>
      <c r="I69" s="285"/>
      <c r="J69" s="276"/>
      <c r="K69" s="283">
        <v>68</v>
      </c>
      <c r="L69" s="282" t="s">
        <v>3586</v>
      </c>
      <c r="M69" s="282" t="s">
        <v>3587</v>
      </c>
      <c r="N69" s="283">
        <v>25</v>
      </c>
      <c r="O69" s="276"/>
      <c r="P69" s="282" t="s">
        <v>3588</v>
      </c>
      <c r="Q69" s="282" t="s">
        <v>3589</v>
      </c>
      <c r="R69" s="276"/>
      <c r="S69" s="276"/>
      <c r="T69" s="276"/>
      <c r="U69" s="276"/>
      <c r="V69" s="276"/>
      <c r="W69" s="276"/>
      <c r="X69" s="276"/>
      <c r="Y69" s="276"/>
      <c r="Z69" s="276"/>
      <c r="AA69" s="276"/>
      <c r="AB69" s="276"/>
      <c r="AC69" s="276"/>
      <c r="AD69" s="276"/>
      <c r="AE69" s="276"/>
      <c r="AF69" s="284" t="s">
        <v>3590</v>
      </c>
    </row>
    <row r="70" spans="1:32" ht="45">
      <c r="A70" s="276"/>
      <c r="B70" s="276"/>
      <c r="C70" s="276"/>
      <c r="D70" s="283">
        <v>69</v>
      </c>
      <c r="E70" s="282" t="s">
        <v>3591</v>
      </c>
      <c r="F70" s="282" t="s">
        <v>3592</v>
      </c>
      <c r="G70" s="283">
        <v>3</v>
      </c>
      <c r="H70" s="276"/>
      <c r="I70" s="285"/>
      <c r="J70" s="276"/>
      <c r="K70" s="283">
        <v>69</v>
      </c>
      <c r="L70" s="282" t="s">
        <v>3593</v>
      </c>
      <c r="M70" s="282" t="s">
        <v>3594</v>
      </c>
      <c r="N70" s="283">
        <v>25</v>
      </c>
      <c r="O70" s="276"/>
      <c r="P70" s="282" t="s">
        <v>3595</v>
      </c>
      <c r="Q70" s="282" t="s">
        <v>3596</v>
      </c>
      <c r="R70" s="276"/>
      <c r="S70" s="276"/>
      <c r="T70" s="276"/>
      <c r="U70" s="276"/>
      <c r="V70" s="276"/>
      <c r="W70" s="276"/>
      <c r="X70" s="276"/>
      <c r="Y70" s="276"/>
      <c r="Z70" s="276"/>
      <c r="AA70" s="276"/>
      <c r="AB70" s="276"/>
      <c r="AC70" s="276"/>
      <c r="AD70" s="276"/>
      <c r="AE70" s="276"/>
      <c r="AF70" s="284" t="s">
        <v>3597</v>
      </c>
    </row>
    <row r="71" spans="1:32" ht="45">
      <c r="A71" s="276"/>
      <c r="B71" s="276"/>
      <c r="C71" s="276"/>
      <c r="D71" s="283">
        <v>70</v>
      </c>
      <c r="E71" s="282" t="s">
        <v>3598</v>
      </c>
      <c r="F71" s="282" t="s">
        <v>3599</v>
      </c>
      <c r="G71" s="283">
        <v>3</v>
      </c>
      <c r="H71" s="276"/>
      <c r="I71" s="285"/>
      <c r="J71" s="276"/>
      <c r="K71" s="283">
        <v>70</v>
      </c>
      <c r="L71" s="282" t="s">
        <v>3600</v>
      </c>
      <c r="M71" s="282" t="s">
        <v>3601</v>
      </c>
      <c r="N71" s="283">
        <v>25</v>
      </c>
      <c r="O71" s="276"/>
      <c r="P71" s="282" t="s">
        <v>3602</v>
      </c>
      <c r="Q71" s="282" t="s">
        <v>3603</v>
      </c>
      <c r="R71" s="276"/>
      <c r="S71" s="276"/>
      <c r="T71" s="276"/>
      <c r="U71" s="276"/>
      <c r="V71" s="276"/>
      <c r="W71" s="276"/>
      <c r="X71" s="276"/>
      <c r="Y71" s="276"/>
      <c r="Z71" s="276"/>
      <c r="AA71" s="276"/>
      <c r="AB71" s="276"/>
      <c r="AC71" s="276"/>
      <c r="AD71" s="276"/>
      <c r="AE71" s="276"/>
      <c r="AF71" s="284" t="s">
        <v>3604</v>
      </c>
    </row>
    <row r="72" spans="1:32" ht="45">
      <c r="A72" s="276"/>
      <c r="B72" s="276"/>
      <c r="C72" s="276"/>
      <c r="D72" s="283">
        <v>71</v>
      </c>
      <c r="E72" s="282" t="s">
        <v>3605</v>
      </c>
      <c r="F72" s="282" t="s">
        <v>3606</v>
      </c>
      <c r="G72" s="283">
        <v>3</v>
      </c>
      <c r="H72" s="276"/>
      <c r="I72" s="285"/>
      <c r="J72" s="276"/>
      <c r="K72" s="283">
        <v>71</v>
      </c>
      <c r="L72" s="282" t="s">
        <v>3607</v>
      </c>
      <c r="M72" s="282" t="s">
        <v>3608</v>
      </c>
      <c r="N72" s="283">
        <v>25</v>
      </c>
      <c r="O72" s="276"/>
      <c r="P72" s="282" t="s">
        <v>3609</v>
      </c>
      <c r="Q72" s="282" t="s">
        <v>3610</v>
      </c>
      <c r="R72" s="276"/>
      <c r="S72" s="276"/>
      <c r="T72" s="276"/>
      <c r="U72" s="276"/>
      <c r="V72" s="276"/>
      <c r="W72" s="276"/>
      <c r="X72" s="276"/>
      <c r="Y72" s="276"/>
      <c r="Z72" s="276"/>
      <c r="AA72" s="276"/>
      <c r="AB72" s="276"/>
      <c r="AC72" s="276"/>
      <c r="AD72" s="276"/>
      <c r="AE72" s="276"/>
      <c r="AF72" s="284" t="s">
        <v>3611</v>
      </c>
    </row>
    <row r="73" spans="1:32" ht="45">
      <c r="A73" s="276"/>
      <c r="B73" s="276"/>
      <c r="C73" s="276"/>
      <c r="D73" s="283">
        <v>72</v>
      </c>
      <c r="E73" s="282" t="s">
        <v>3612</v>
      </c>
      <c r="F73" s="282" t="s">
        <v>3613</v>
      </c>
      <c r="G73" s="283">
        <v>3</v>
      </c>
      <c r="H73" s="276"/>
      <c r="I73" s="285"/>
      <c r="J73" s="276"/>
      <c r="K73" s="283">
        <v>72</v>
      </c>
      <c r="L73" s="282" t="s">
        <v>3614</v>
      </c>
      <c r="M73" s="282" t="s">
        <v>3615</v>
      </c>
      <c r="N73" s="283">
        <v>25</v>
      </c>
      <c r="O73" s="276"/>
      <c r="P73" s="282" t="s">
        <v>3616</v>
      </c>
      <c r="Q73" s="282" t="s">
        <v>3617</v>
      </c>
      <c r="R73" s="276"/>
      <c r="S73" s="276"/>
      <c r="T73" s="276"/>
      <c r="U73" s="276"/>
      <c r="V73" s="276"/>
      <c r="W73" s="276"/>
      <c r="X73" s="276"/>
      <c r="Y73" s="276"/>
      <c r="Z73" s="276"/>
      <c r="AA73" s="276"/>
      <c r="AB73" s="276"/>
      <c r="AC73" s="276"/>
      <c r="AD73" s="276"/>
      <c r="AE73" s="276"/>
      <c r="AF73" s="284" t="s">
        <v>3618</v>
      </c>
    </row>
    <row r="74" spans="1:32" ht="45">
      <c r="A74" s="276"/>
      <c r="B74" s="276"/>
      <c r="C74" s="276"/>
      <c r="D74" s="283">
        <v>73</v>
      </c>
      <c r="E74" s="282" t="s">
        <v>3619</v>
      </c>
      <c r="F74" s="282" t="s">
        <v>3620</v>
      </c>
      <c r="G74" s="283">
        <v>3</v>
      </c>
      <c r="H74" s="276"/>
      <c r="I74" s="285"/>
      <c r="J74" s="276"/>
      <c r="K74" s="283">
        <v>73</v>
      </c>
      <c r="L74" s="282" t="s">
        <v>3621</v>
      </c>
      <c r="M74" s="282" t="s">
        <v>3622</v>
      </c>
      <c r="N74" s="283">
        <v>25</v>
      </c>
      <c r="O74" s="276"/>
      <c r="P74" s="282" t="s">
        <v>3623</v>
      </c>
      <c r="Q74" s="282" t="s">
        <v>3624</v>
      </c>
      <c r="R74" s="276"/>
      <c r="S74" s="276"/>
      <c r="T74" s="276"/>
      <c r="U74" s="276"/>
      <c r="V74" s="276"/>
      <c r="W74" s="276"/>
      <c r="X74" s="276"/>
      <c r="Y74" s="276"/>
      <c r="Z74" s="276"/>
      <c r="AA74" s="276"/>
      <c r="AB74" s="276"/>
      <c r="AC74" s="276"/>
      <c r="AD74" s="276"/>
      <c r="AE74" s="276"/>
      <c r="AF74" s="284" t="s">
        <v>3625</v>
      </c>
    </row>
    <row r="75" spans="1:32" ht="45">
      <c r="A75" s="276"/>
      <c r="B75" s="276"/>
      <c r="C75" s="276"/>
      <c r="D75" s="283">
        <v>74</v>
      </c>
      <c r="E75" s="282" t="s">
        <v>3626</v>
      </c>
      <c r="F75" s="282" t="s">
        <v>3627</v>
      </c>
      <c r="G75" s="283">
        <v>3</v>
      </c>
      <c r="H75" s="276"/>
      <c r="I75" s="285"/>
      <c r="J75" s="276"/>
      <c r="K75" s="283">
        <v>74</v>
      </c>
      <c r="L75" s="282" t="s">
        <v>3628</v>
      </c>
      <c r="M75" s="282" t="s">
        <v>3629</v>
      </c>
      <c r="N75" s="283">
        <v>26</v>
      </c>
      <c r="O75" s="276"/>
      <c r="P75" s="282" t="s">
        <v>3630</v>
      </c>
      <c r="Q75" s="282" t="s">
        <v>3631</v>
      </c>
      <c r="R75" s="276"/>
      <c r="S75" s="276"/>
      <c r="T75" s="276"/>
      <c r="U75" s="276"/>
      <c r="V75" s="276"/>
      <c r="W75" s="276"/>
      <c r="X75" s="276"/>
      <c r="Y75" s="276"/>
      <c r="Z75" s="276"/>
      <c r="AA75" s="276"/>
      <c r="AB75" s="276"/>
      <c r="AC75" s="276"/>
      <c r="AD75" s="276"/>
      <c r="AE75" s="276"/>
      <c r="AF75" s="284" t="s">
        <v>3632</v>
      </c>
    </row>
    <row r="76" spans="1:32" ht="45">
      <c r="A76" s="276"/>
      <c r="B76" s="276"/>
      <c r="C76" s="276"/>
      <c r="D76" s="283">
        <v>75</v>
      </c>
      <c r="E76" s="282" t="s">
        <v>3633</v>
      </c>
      <c r="F76" s="282" t="s">
        <v>3634</v>
      </c>
      <c r="G76" s="283">
        <v>3</v>
      </c>
      <c r="H76" s="276"/>
      <c r="I76" s="285"/>
      <c r="J76" s="276"/>
      <c r="K76" s="283">
        <v>75</v>
      </c>
      <c r="L76" s="282" t="s">
        <v>3635</v>
      </c>
      <c r="M76" s="282" t="s">
        <v>3636</v>
      </c>
      <c r="N76" s="283">
        <v>26</v>
      </c>
      <c r="O76" s="276"/>
      <c r="P76" s="282" t="s">
        <v>3637</v>
      </c>
      <c r="Q76" s="282" t="s">
        <v>3638</v>
      </c>
      <c r="R76" s="276"/>
      <c r="S76" s="276"/>
      <c r="T76" s="276"/>
      <c r="U76" s="276"/>
      <c r="V76" s="276"/>
      <c r="W76" s="276"/>
      <c r="X76" s="276"/>
      <c r="Y76" s="276"/>
      <c r="Z76" s="276"/>
      <c r="AA76" s="276"/>
      <c r="AB76" s="276"/>
      <c r="AC76" s="276"/>
      <c r="AD76" s="276"/>
      <c r="AE76" s="276"/>
      <c r="AF76" s="284" t="s">
        <v>3639</v>
      </c>
    </row>
    <row r="77" spans="1:32" ht="60">
      <c r="A77" s="276"/>
      <c r="B77" s="276"/>
      <c r="C77" s="276"/>
      <c r="D77" s="283">
        <v>76</v>
      </c>
      <c r="E77" s="282" t="s">
        <v>3640</v>
      </c>
      <c r="F77" s="282" t="s">
        <v>3641</v>
      </c>
      <c r="G77" s="283">
        <v>3</v>
      </c>
      <c r="H77" s="276"/>
      <c r="I77" s="285"/>
      <c r="J77" s="276"/>
      <c r="K77" s="283">
        <v>76</v>
      </c>
      <c r="L77" s="282" t="s">
        <v>3642</v>
      </c>
      <c r="M77" s="282" t="s">
        <v>3643</v>
      </c>
      <c r="N77" s="283">
        <v>26</v>
      </c>
      <c r="O77" s="276"/>
      <c r="P77" s="282" t="s">
        <v>3644</v>
      </c>
      <c r="Q77" s="282" t="s">
        <v>3645</v>
      </c>
      <c r="R77" s="276"/>
      <c r="S77" s="276"/>
      <c r="T77" s="276"/>
      <c r="U77" s="276"/>
      <c r="V77" s="276"/>
      <c r="W77" s="276"/>
      <c r="X77" s="276"/>
      <c r="Y77" s="276"/>
      <c r="Z77" s="276"/>
      <c r="AA77" s="276"/>
      <c r="AB77" s="276"/>
      <c r="AC77" s="276"/>
      <c r="AD77" s="276"/>
      <c r="AE77" s="276"/>
      <c r="AF77" s="284" t="s">
        <v>3646</v>
      </c>
    </row>
    <row r="78" spans="1:32" ht="60">
      <c r="A78" s="276"/>
      <c r="B78" s="276"/>
      <c r="C78" s="276"/>
      <c r="D78" s="283">
        <v>77</v>
      </c>
      <c r="E78" s="282" t="s">
        <v>3647</v>
      </c>
      <c r="F78" s="282" t="s">
        <v>3648</v>
      </c>
      <c r="G78" s="283">
        <v>3</v>
      </c>
      <c r="H78" s="276"/>
      <c r="I78" s="285"/>
      <c r="J78" s="276"/>
      <c r="K78" s="283">
        <v>77</v>
      </c>
      <c r="L78" s="282" t="s">
        <v>3649</v>
      </c>
      <c r="M78" s="282" t="s">
        <v>3650</v>
      </c>
      <c r="N78" s="283">
        <v>26</v>
      </c>
      <c r="O78" s="276"/>
      <c r="P78" s="282" t="s">
        <v>3651</v>
      </c>
      <c r="Q78" s="282" t="s">
        <v>3652</v>
      </c>
      <c r="R78" s="276"/>
      <c r="S78" s="276"/>
      <c r="T78" s="276"/>
      <c r="U78" s="276"/>
      <c r="V78" s="276"/>
      <c r="W78" s="276"/>
      <c r="X78" s="276"/>
      <c r="Y78" s="276"/>
      <c r="Z78" s="276"/>
      <c r="AA78" s="276"/>
      <c r="AB78" s="276"/>
      <c r="AC78" s="276"/>
      <c r="AD78" s="276"/>
      <c r="AE78" s="276"/>
      <c r="AF78" s="284" t="s">
        <v>3653</v>
      </c>
    </row>
    <row r="79" spans="1:32" ht="45">
      <c r="A79" s="276"/>
      <c r="B79" s="276"/>
      <c r="C79" s="276"/>
      <c r="D79" s="283">
        <v>78</v>
      </c>
      <c r="E79" s="282" t="s">
        <v>3654</v>
      </c>
      <c r="F79" s="282" t="s">
        <v>3655</v>
      </c>
      <c r="G79" s="283">
        <v>3</v>
      </c>
      <c r="H79" s="276"/>
      <c r="I79" s="285"/>
      <c r="J79" s="276"/>
      <c r="K79" s="283">
        <v>78</v>
      </c>
      <c r="L79" s="282" t="s">
        <v>3656</v>
      </c>
      <c r="M79" s="282" t="s">
        <v>3657</v>
      </c>
      <c r="N79" s="283">
        <v>27</v>
      </c>
      <c r="O79" s="276"/>
      <c r="P79" s="282" t="s">
        <v>3658</v>
      </c>
      <c r="Q79" s="282" t="s">
        <v>3659</v>
      </c>
      <c r="R79" s="276"/>
      <c r="S79" s="276"/>
      <c r="T79" s="276"/>
      <c r="U79" s="276"/>
      <c r="V79" s="276"/>
      <c r="W79" s="276"/>
      <c r="X79" s="276"/>
      <c r="Y79" s="276"/>
      <c r="Z79" s="276"/>
      <c r="AA79" s="276"/>
      <c r="AB79" s="276"/>
      <c r="AC79" s="276"/>
      <c r="AD79" s="276"/>
      <c r="AE79" s="276"/>
      <c r="AF79" s="284" t="s">
        <v>3660</v>
      </c>
    </row>
    <row r="80" spans="1:32" ht="45">
      <c r="A80" s="276"/>
      <c r="B80" s="276"/>
      <c r="C80" s="276"/>
      <c r="D80" s="283">
        <v>79</v>
      </c>
      <c r="E80" s="282" t="s">
        <v>3661</v>
      </c>
      <c r="F80" s="282" t="s">
        <v>3662</v>
      </c>
      <c r="G80" s="283">
        <v>3</v>
      </c>
      <c r="H80" s="276"/>
      <c r="I80" s="285"/>
      <c r="J80" s="276"/>
      <c r="K80" s="283">
        <v>79</v>
      </c>
      <c r="L80" s="282" t="s">
        <v>3663</v>
      </c>
      <c r="M80" s="282" t="s">
        <v>3664</v>
      </c>
      <c r="N80" s="283">
        <v>27</v>
      </c>
      <c r="O80" s="276"/>
      <c r="P80" s="282" t="s">
        <v>3665</v>
      </c>
      <c r="Q80" s="282" t="s">
        <v>3666</v>
      </c>
      <c r="R80" s="276"/>
      <c r="S80" s="276"/>
      <c r="T80" s="276"/>
      <c r="U80" s="276"/>
      <c r="V80" s="276"/>
      <c r="W80" s="276"/>
      <c r="X80" s="276"/>
      <c r="Y80" s="276"/>
      <c r="Z80" s="276"/>
      <c r="AA80" s="276"/>
      <c r="AB80" s="276"/>
      <c r="AC80" s="276"/>
      <c r="AD80" s="276"/>
      <c r="AE80" s="276"/>
      <c r="AF80" s="284" t="s">
        <v>3667</v>
      </c>
    </row>
    <row r="81" spans="1:32" ht="90">
      <c r="A81" s="276"/>
      <c r="B81" s="276"/>
      <c r="C81" s="276"/>
      <c r="D81" s="283">
        <v>80</v>
      </c>
      <c r="E81" s="282" t="s">
        <v>3668</v>
      </c>
      <c r="F81" s="282" t="s">
        <v>3669</v>
      </c>
      <c r="G81" s="283">
        <v>3</v>
      </c>
      <c r="H81" s="276"/>
      <c r="I81" s="285"/>
      <c r="J81" s="276"/>
      <c r="K81" s="283">
        <v>80</v>
      </c>
      <c r="L81" s="282" t="s">
        <v>3670</v>
      </c>
      <c r="M81" s="282" t="s">
        <v>3671</v>
      </c>
      <c r="N81" s="283">
        <v>27</v>
      </c>
      <c r="O81" s="276"/>
      <c r="P81" s="282" t="s">
        <v>3672</v>
      </c>
      <c r="Q81" s="282" t="s">
        <v>3673</v>
      </c>
      <c r="R81" s="276"/>
      <c r="S81" s="276"/>
      <c r="T81" s="276"/>
      <c r="U81" s="276"/>
      <c r="V81" s="276"/>
      <c r="W81" s="276"/>
      <c r="X81" s="276"/>
      <c r="Y81" s="276"/>
      <c r="Z81" s="276"/>
      <c r="AA81" s="276"/>
      <c r="AB81" s="276"/>
      <c r="AC81" s="276"/>
      <c r="AD81" s="276"/>
      <c r="AE81" s="276"/>
      <c r="AF81" s="284" t="s">
        <v>3674</v>
      </c>
    </row>
    <row r="82" spans="1:32" ht="45">
      <c r="A82" s="276"/>
      <c r="B82" s="276"/>
      <c r="C82" s="276"/>
      <c r="D82" s="283">
        <v>81</v>
      </c>
      <c r="E82" s="282" t="s">
        <v>3675</v>
      </c>
      <c r="F82" s="282" t="s">
        <v>3676</v>
      </c>
      <c r="G82" s="283">
        <v>3</v>
      </c>
      <c r="H82" s="276"/>
      <c r="I82" s="285"/>
      <c r="J82" s="276"/>
      <c r="K82" s="283">
        <v>81</v>
      </c>
      <c r="L82" s="282" t="s">
        <v>3677</v>
      </c>
      <c r="M82" s="282" t="s">
        <v>3678</v>
      </c>
      <c r="N82" s="283">
        <v>28</v>
      </c>
      <c r="O82" s="276"/>
      <c r="P82" s="282" t="s">
        <v>3679</v>
      </c>
      <c r="Q82" s="282" t="s">
        <v>3680</v>
      </c>
      <c r="R82" s="276"/>
      <c r="S82" s="276"/>
      <c r="T82" s="276"/>
      <c r="U82" s="276"/>
      <c r="V82" s="276"/>
      <c r="W82" s="276"/>
      <c r="X82" s="276"/>
      <c r="Y82" s="276"/>
      <c r="Z82" s="276"/>
      <c r="AA82" s="276"/>
      <c r="AB82" s="276"/>
      <c r="AC82" s="276"/>
      <c r="AD82" s="276"/>
      <c r="AE82" s="276"/>
      <c r="AF82" s="284" t="s">
        <v>3681</v>
      </c>
    </row>
    <row r="83" spans="1:32" ht="45">
      <c r="A83" s="276"/>
      <c r="B83" s="276"/>
      <c r="C83" s="276"/>
      <c r="D83" s="283">
        <v>82</v>
      </c>
      <c r="E83" s="282" t="s">
        <v>3682</v>
      </c>
      <c r="F83" s="282" t="s">
        <v>3683</v>
      </c>
      <c r="G83" s="283">
        <v>3</v>
      </c>
      <c r="H83" s="276"/>
      <c r="I83" s="285"/>
      <c r="J83" s="276"/>
      <c r="K83" s="283">
        <v>82</v>
      </c>
      <c r="L83" s="282" t="s">
        <v>3684</v>
      </c>
      <c r="M83" s="282" t="s">
        <v>3685</v>
      </c>
      <c r="N83" s="283">
        <v>28</v>
      </c>
      <c r="O83" s="276"/>
      <c r="P83" s="282" t="s">
        <v>3686</v>
      </c>
      <c r="Q83" s="282" t="s">
        <v>3687</v>
      </c>
      <c r="R83" s="276"/>
      <c r="S83" s="276"/>
      <c r="T83" s="276"/>
      <c r="U83" s="276"/>
      <c r="V83" s="276"/>
      <c r="W83" s="276"/>
      <c r="X83" s="276"/>
      <c r="Y83" s="276"/>
      <c r="Z83" s="276"/>
      <c r="AA83" s="276"/>
      <c r="AB83" s="276"/>
      <c r="AC83" s="276"/>
      <c r="AD83" s="276"/>
      <c r="AE83" s="276"/>
      <c r="AF83" s="284" t="s">
        <v>3688</v>
      </c>
    </row>
    <row r="84" spans="1:32" ht="45">
      <c r="A84" s="276"/>
      <c r="B84" s="276"/>
      <c r="C84" s="276"/>
      <c r="D84" s="283">
        <v>83</v>
      </c>
      <c r="E84" s="282" t="s">
        <v>3689</v>
      </c>
      <c r="F84" s="282" t="s">
        <v>3690</v>
      </c>
      <c r="G84" s="283">
        <v>3</v>
      </c>
      <c r="H84" s="276"/>
      <c r="I84" s="285"/>
      <c r="J84" s="276"/>
      <c r="K84" s="283">
        <v>83</v>
      </c>
      <c r="L84" s="282" t="s">
        <v>3691</v>
      </c>
      <c r="M84" s="282" t="s">
        <v>3692</v>
      </c>
      <c r="N84" s="283">
        <v>28</v>
      </c>
      <c r="O84" s="276"/>
      <c r="P84" s="282" t="s">
        <v>3693</v>
      </c>
      <c r="Q84" s="282" t="s">
        <v>3694</v>
      </c>
      <c r="R84" s="276"/>
      <c r="S84" s="276"/>
      <c r="T84" s="276"/>
      <c r="U84" s="276"/>
      <c r="V84" s="276"/>
      <c r="W84" s="276"/>
      <c r="X84" s="276"/>
      <c r="Y84" s="276"/>
      <c r="Z84" s="276"/>
      <c r="AA84" s="276"/>
      <c r="AB84" s="276"/>
      <c r="AC84" s="276"/>
      <c r="AD84" s="276"/>
      <c r="AE84" s="276"/>
      <c r="AF84" s="284" t="s">
        <v>3695</v>
      </c>
    </row>
    <row r="85" spans="1:32" ht="90">
      <c r="A85" s="276"/>
      <c r="B85" s="276"/>
      <c r="C85" s="276"/>
      <c r="D85" s="283">
        <v>84</v>
      </c>
      <c r="E85" s="282" t="s">
        <v>3696</v>
      </c>
      <c r="F85" s="282" t="s">
        <v>3697</v>
      </c>
      <c r="G85" s="283">
        <v>3</v>
      </c>
      <c r="H85" s="276"/>
      <c r="I85" s="285"/>
      <c r="J85" s="276"/>
      <c r="K85" s="283">
        <v>84</v>
      </c>
      <c r="L85" s="282" t="s">
        <v>3698</v>
      </c>
      <c r="M85" s="282" t="s">
        <v>3699</v>
      </c>
      <c r="N85" s="283">
        <v>28</v>
      </c>
      <c r="O85" s="276"/>
      <c r="P85" s="282" t="s">
        <v>3700</v>
      </c>
      <c r="Q85" s="282" t="s">
        <v>3701</v>
      </c>
      <c r="R85" s="276"/>
      <c r="S85" s="276"/>
      <c r="T85" s="276"/>
      <c r="U85" s="276"/>
      <c r="V85" s="276"/>
      <c r="W85" s="276"/>
      <c r="X85" s="276"/>
      <c r="Y85" s="276"/>
      <c r="Z85" s="276"/>
      <c r="AA85" s="276"/>
      <c r="AB85" s="276"/>
      <c r="AC85" s="276"/>
      <c r="AD85" s="276"/>
      <c r="AE85" s="276"/>
      <c r="AF85" s="284" t="s">
        <v>3702</v>
      </c>
    </row>
    <row r="86" spans="1:32" ht="60">
      <c r="A86" s="276"/>
      <c r="B86" s="276"/>
      <c r="C86" s="276"/>
      <c r="D86" s="283">
        <v>85</v>
      </c>
      <c r="E86" s="282" t="s">
        <v>3703</v>
      </c>
      <c r="F86" s="282" t="s">
        <v>3704</v>
      </c>
      <c r="G86" s="283">
        <v>3</v>
      </c>
      <c r="H86" s="276"/>
      <c r="I86" s="285"/>
      <c r="J86" s="276"/>
      <c r="K86" s="283">
        <v>85</v>
      </c>
      <c r="L86" s="282" t="s">
        <v>3705</v>
      </c>
      <c r="M86" s="282" t="s">
        <v>3706</v>
      </c>
      <c r="N86" s="283">
        <v>29</v>
      </c>
      <c r="O86" s="276"/>
      <c r="P86" s="282" t="s">
        <v>3707</v>
      </c>
      <c r="Q86" s="282" t="s">
        <v>3708</v>
      </c>
      <c r="R86" s="276"/>
      <c r="S86" s="276"/>
      <c r="T86" s="276"/>
      <c r="U86" s="276"/>
      <c r="V86" s="276"/>
      <c r="W86" s="276"/>
      <c r="X86" s="276"/>
      <c r="Y86" s="276"/>
      <c r="Z86" s="276"/>
      <c r="AA86" s="276"/>
      <c r="AB86" s="276"/>
      <c r="AC86" s="276"/>
      <c r="AD86" s="276"/>
      <c r="AE86" s="276"/>
      <c r="AF86" s="284" t="s">
        <v>3709</v>
      </c>
    </row>
    <row r="87" spans="1:32" ht="45">
      <c r="A87" s="276"/>
      <c r="B87" s="276"/>
      <c r="C87" s="276"/>
      <c r="D87" s="283">
        <v>86</v>
      </c>
      <c r="E87" s="282" t="s">
        <v>3710</v>
      </c>
      <c r="F87" s="282" t="s">
        <v>3711</v>
      </c>
      <c r="G87" s="283">
        <v>3</v>
      </c>
      <c r="H87" s="276"/>
      <c r="I87" s="285"/>
      <c r="J87" s="276"/>
      <c r="K87" s="283">
        <v>86</v>
      </c>
      <c r="L87" s="282" t="s">
        <v>3712</v>
      </c>
      <c r="M87" s="282" t="s">
        <v>3713</v>
      </c>
      <c r="N87" s="283">
        <v>29</v>
      </c>
      <c r="O87" s="276"/>
      <c r="P87" s="282" t="s">
        <v>3714</v>
      </c>
      <c r="Q87" s="282" t="s">
        <v>3715</v>
      </c>
      <c r="R87" s="276"/>
      <c r="S87" s="276"/>
      <c r="T87" s="276"/>
      <c r="U87" s="276"/>
      <c r="V87" s="276"/>
      <c r="W87" s="276"/>
      <c r="X87" s="276"/>
      <c r="Y87" s="276"/>
      <c r="Z87" s="276"/>
      <c r="AA87" s="276"/>
      <c r="AB87" s="276"/>
      <c r="AC87" s="276"/>
      <c r="AD87" s="276"/>
      <c r="AE87" s="276"/>
      <c r="AF87" s="284" t="s">
        <v>3716</v>
      </c>
    </row>
    <row r="88" spans="1:32" ht="45">
      <c r="A88" s="276"/>
      <c r="B88" s="276"/>
      <c r="C88" s="276"/>
      <c r="D88" s="283">
        <v>87</v>
      </c>
      <c r="E88" s="282" t="s">
        <v>3717</v>
      </c>
      <c r="F88" s="282" t="s">
        <v>3718</v>
      </c>
      <c r="G88" s="283">
        <v>3</v>
      </c>
      <c r="H88" s="276"/>
      <c r="I88" s="285"/>
      <c r="J88" s="276"/>
      <c r="K88" s="283">
        <v>87</v>
      </c>
      <c r="L88" s="282" t="s">
        <v>3719</v>
      </c>
      <c r="M88" s="282" t="s">
        <v>3720</v>
      </c>
      <c r="N88" s="283">
        <v>29</v>
      </c>
      <c r="O88" s="276"/>
      <c r="P88" s="282" t="s">
        <v>3721</v>
      </c>
      <c r="Q88" s="282" t="s">
        <v>3722</v>
      </c>
      <c r="R88" s="276"/>
      <c r="S88" s="276"/>
      <c r="T88" s="276"/>
      <c r="U88" s="276"/>
      <c r="V88" s="276"/>
      <c r="W88" s="276"/>
      <c r="X88" s="276"/>
      <c r="Y88" s="276"/>
      <c r="Z88" s="276"/>
      <c r="AA88" s="276"/>
      <c r="AB88" s="276"/>
      <c r="AC88" s="276"/>
      <c r="AD88" s="276"/>
      <c r="AE88" s="276"/>
      <c r="AF88" s="284" t="s">
        <v>3723</v>
      </c>
    </row>
    <row r="89" spans="1:32" ht="150">
      <c r="A89" s="276"/>
      <c r="B89" s="276"/>
      <c r="C89" s="276"/>
      <c r="D89" s="283">
        <v>88</v>
      </c>
      <c r="E89" s="282" t="s">
        <v>3724</v>
      </c>
      <c r="F89" s="282" t="s">
        <v>3725</v>
      </c>
      <c r="G89" s="283">
        <v>3</v>
      </c>
      <c r="H89" s="276"/>
      <c r="I89" s="285"/>
      <c r="J89" s="276"/>
      <c r="K89" s="283">
        <v>88</v>
      </c>
      <c r="L89" s="282" t="s">
        <v>3726</v>
      </c>
      <c r="M89" s="282" t="s">
        <v>3727</v>
      </c>
      <c r="N89" s="283">
        <v>29</v>
      </c>
      <c r="O89" s="276"/>
      <c r="P89" s="282" t="s">
        <v>3728</v>
      </c>
      <c r="Q89" s="282" t="s">
        <v>3729</v>
      </c>
      <c r="R89" s="276"/>
      <c r="S89" s="276"/>
      <c r="T89" s="276"/>
      <c r="U89" s="276"/>
      <c r="V89" s="276"/>
      <c r="W89" s="276"/>
      <c r="X89" s="276"/>
      <c r="Y89" s="276"/>
      <c r="Z89" s="276"/>
      <c r="AA89" s="276"/>
      <c r="AB89" s="276"/>
      <c r="AC89" s="276"/>
      <c r="AD89" s="276"/>
      <c r="AE89" s="276"/>
      <c r="AF89" s="286" t="s">
        <v>3730</v>
      </c>
    </row>
    <row r="90" spans="1:32" ht="60">
      <c r="A90" s="276"/>
      <c r="B90" s="276"/>
      <c r="C90" s="276"/>
      <c r="D90" s="283">
        <v>89</v>
      </c>
      <c r="E90" s="282" t="s">
        <v>3731</v>
      </c>
      <c r="F90" s="282" t="s">
        <v>3732</v>
      </c>
      <c r="G90" s="283">
        <v>3</v>
      </c>
      <c r="H90" s="276"/>
      <c r="I90" s="285"/>
      <c r="J90" s="276"/>
      <c r="K90" s="283">
        <v>89</v>
      </c>
      <c r="L90" s="282" t="s">
        <v>3733</v>
      </c>
      <c r="M90" s="282" t="s">
        <v>3734</v>
      </c>
      <c r="N90" s="283">
        <v>30</v>
      </c>
      <c r="O90" s="276"/>
      <c r="P90" s="282" t="s">
        <v>3735</v>
      </c>
      <c r="Q90" s="282" t="s">
        <v>3736</v>
      </c>
      <c r="R90" s="276"/>
      <c r="S90" s="276"/>
      <c r="T90" s="276"/>
      <c r="U90" s="276"/>
      <c r="V90" s="276"/>
      <c r="W90" s="276"/>
      <c r="X90" s="276"/>
      <c r="Y90" s="276"/>
      <c r="Z90" s="276"/>
      <c r="AA90" s="276"/>
      <c r="AB90" s="276"/>
      <c r="AC90" s="276"/>
      <c r="AD90" s="276"/>
      <c r="AE90" s="276"/>
      <c r="AF90" s="286" t="s">
        <v>3737</v>
      </c>
    </row>
    <row r="91" spans="1:32" ht="45">
      <c r="A91" s="276"/>
      <c r="B91" s="276"/>
      <c r="C91" s="276"/>
      <c r="D91" s="283">
        <v>90</v>
      </c>
      <c r="E91" s="282" t="s">
        <v>3738</v>
      </c>
      <c r="F91" s="282" t="s">
        <v>3739</v>
      </c>
      <c r="G91" s="283">
        <v>3</v>
      </c>
      <c r="H91" s="276"/>
      <c r="I91" s="285"/>
      <c r="J91" s="276"/>
      <c r="K91" s="283">
        <v>90</v>
      </c>
      <c r="L91" s="282" t="s">
        <v>3740</v>
      </c>
      <c r="M91" s="282" t="s">
        <v>3741</v>
      </c>
      <c r="N91" s="283">
        <v>30</v>
      </c>
      <c r="O91" s="276"/>
      <c r="P91" s="282" t="s">
        <v>3742</v>
      </c>
      <c r="Q91" s="282" t="s">
        <v>3743</v>
      </c>
      <c r="R91" s="276"/>
      <c r="S91" s="276"/>
      <c r="T91" s="276"/>
      <c r="U91" s="276"/>
      <c r="V91" s="276"/>
      <c r="W91" s="276"/>
      <c r="X91" s="276"/>
      <c r="Y91" s="276"/>
      <c r="Z91" s="276"/>
      <c r="AA91" s="276"/>
      <c r="AB91" s="276"/>
      <c r="AC91" s="276"/>
      <c r="AD91" s="276"/>
      <c r="AE91" s="276"/>
      <c r="AF91" s="286" t="s">
        <v>3744</v>
      </c>
    </row>
    <row r="92" spans="1:32" ht="75">
      <c r="A92" s="276"/>
      <c r="B92" s="276"/>
      <c r="C92" s="276"/>
      <c r="D92" s="283">
        <v>91</v>
      </c>
      <c r="E92" s="282" t="s">
        <v>3745</v>
      </c>
      <c r="F92" s="282" t="s">
        <v>3746</v>
      </c>
      <c r="G92" s="283">
        <v>3</v>
      </c>
      <c r="H92" s="276"/>
      <c r="I92" s="285"/>
      <c r="J92" s="276"/>
      <c r="K92" s="283">
        <v>91</v>
      </c>
      <c r="L92" s="282" t="s">
        <v>3747</v>
      </c>
      <c r="M92" s="282" t="s">
        <v>3748</v>
      </c>
      <c r="N92" s="283">
        <v>31</v>
      </c>
      <c r="O92" s="276"/>
      <c r="P92" s="282" t="s">
        <v>3749</v>
      </c>
      <c r="Q92" s="282" t="s">
        <v>3750</v>
      </c>
      <c r="R92" s="276"/>
      <c r="S92" s="276"/>
      <c r="T92" s="276"/>
      <c r="U92" s="276"/>
      <c r="V92" s="276"/>
      <c r="W92" s="276"/>
      <c r="X92" s="276"/>
      <c r="Y92" s="276"/>
      <c r="Z92" s="276"/>
      <c r="AA92" s="276"/>
      <c r="AB92" s="276"/>
      <c r="AC92" s="276"/>
      <c r="AD92" s="276"/>
      <c r="AE92" s="276"/>
      <c r="AF92" s="286" t="s">
        <v>3751</v>
      </c>
    </row>
    <row r="93" spans="1:32" ht="59.25" customHeight="1">
      <c r="A93" s="276"/>
      <c r="B93" s="276"/>
      <c r="C93" s="276"/>
      <c r="D93" s="283">
        <v>92</v>
      </c>
      <c r="E93" s="282" t="s">
        <v>3752</v>
      </c>
      <c r="F93" s="282" t="s">
        <v>3753</v>
      </c>
      <c r="G93" s="283">
        <v>3</v>
      </c>
      <c r="H93" s="276"/>
      <c r="I93" s="285"/>
      <c r="J93" s="276"/>
      <c r="K93" s="283">
        <v>92</v>
      </c>
      <c r="L93" s="282" t="s">
        <v>3754</v>
      </c>
      <c r="M93" s="282" t="s">
        <v>3755</v>
      </c>
      <c r="N93" s="283">
        <v>31</v>
      </c>
      <c r="O93" s="276"/>
      <c r="P93" s="282" t="s">
        <v>3756</v>
      </c>
      <c r="Q93" s="282" t="s">
        <v>3757</v>
      </c>
      <c r="R93" s="276"/>
      <c r="S93" s="276"/>
      <c r="T93" s="276"/>
      <c r="U93" s="276"/>
      <c r="V93" s="276"/>
      <c r="W93" s="276"/>
      <c r="X93" s="276"/>
      <c r="Y93" s="276"/>
      <c r="Z93" s="276"/>
      <c r="AA93" s="276"/>
      <c r="AB93" s="276"/>
      <c r="AC93" s="276"/>
      <c r="AD93" s="276"/>
      <c r="AE93" s="276"/>
      <c r="AF93" s="284" t="s">
        <v>3758</v>
      </c>
    </row>
    <row r="94" spans="1:32" ht="48.75" customHeight="1">
      <c r="A94" s="276"/>
      <c r="B94" s="276"/>
      <c r="C94" s="276"/>
      <c r="D94" s="283">
        <v>93</v>
      </c>
      <c r="E94" s="282" t="s">
        <v>3759</v>
      </c>
      <c r="F94" s="282" t="s">
        <v>3760</v>
      </c>
      <c r="G94" s="283">
        <v>3</v>
      </c>
      <c r="H94" s="276"/>
      <c r="I94" s="285"/>
      <c r="J94" s="276"/>
      <c r="K94" s="283">
        <v>93</v>
      </c>
      <c r="L94" s="282" t="s">
        <v>3761</v>
      </c>
      <c r="M94" s="282" t="s">
        <v>3762</v>
      </c>
      <c r="N94" s="283">
        <v>32</v>
      </c>
      <c r="O94" s="276"/>
      <c r="P94" s="282" t="s">
        <v>3763</v>
      </c>
      <c r="Q94" s="282" t="s">
        <v>3764</v>
      </c>
      <c r="R94" s="276"/>
      <c r="S94" s="276"/>
      <c r="T94" s="276"/>
      <c r="U94" s="276"/>
      <c r="V94" s="276"/>
      <c r="W94" s="276"/>
      <c r="X94" s="276"/>
      <c r="Y94" s="276"/>
      <c r="Z94" s="276"/>
      <c r="AA94" s="276"/>
      <c r="AB94" s="276"/>
      <c r="AC94" s="276"/>
      <c r="AD94" s="276"/>
      <c r="AE94" s="276"/>
      <c r="AF94" s="284" t="s">
        <v>3765</v>
      </c>
    </row>
    <row r="95" spans="1:32" ht="45">
      <c r="A95" s="276"/>
      <c r="B95" s="276"/>
      <c r="C95" s="276"/>
      <c r="D95" s="283">
        <v>94</v>
      </c>
      <c r="E95" s="282" t="s">
        <v>3766</v>
      </c>
      <c r="F95" s="282" t="s">
        <v>3767</v>
      </c>
      <c r="G95" s="283">
        <v>3</v>
      </c>
      <c r="H95" s="276"/>
      <c r="I95" s="285"/>
      <c r="J95" s="276"/>
      <c r="K95" s="283">
        <v>94</v>
      </c>
      <c r="L95" s="282" t="s">
        <v>3768</v>
      </c>
      <c r="M95" s="282" t="s">
        <v>3769</v>
      </c>
      <c r="N95" s="283">
        <v>33</v>
      </c>
      <c r="O95" s="276"/>
      <c r="P95" s="282" t="s">
        <v>3770</v>
      </c>
      <c r="Q95" s="282" t="s">
        <v>3771</v>
      </c>
      <c r="R95" s="276"/>
      <c r="S95" s="276"/>
      <c r="T95" s="276"/>
      <c r="U95" s="276"/>
      <c r="V95" s="276"/>
      <c r="W95" s="276"/>
      <c r="X95" s="276"/>
      <c r="Y95" s="276"/>
      <c r="Z95" s="276"/>
      <c r="AA95" s="276"/>
      <c r="AB95" s="276"/>
      <c r="AC95" s="276"/>
      <c r="AD95" s="276"/>
      <c r="AE95" s="276"/>
      <c r="AF95" s="284" t="s">
        <v>3772</v>
      </c>
    </row>
    <row r="96" spans="1:32" ht="45">
      <c r="A96" s="276"/>
      <c r="B96" s="276"/>
      <c r="C96" s="276"/>
      <c r="D96" s="283">
        <v>95</v>
      </c>
      <c r="E96" s="282" t="s">
        <v>3773</v>
      </c>
      <c r="F96" s="282" t="s">
        <v>3774</v>
      </c>
      <c r="G96" s="283">
        <v>3</v>
      </c>
      <c r="H96" s="276"/>
      <c r="I96" s="285"/>
      <c r="J96" s="276"/>
      <c r="K96" s="283">
        <v>95</v>
      </c>
      <c r="L96" s="282" t="s">
        <v>3775</v>
      </c>
      <c r="M96" s="282" t="s">
        <v>3776</v>
      </c>
      <c r="N96" s="283">
        <v>34</v>
      </c>
      <c r="O96" s="276"/>
      <c r="P96" s="282" t="s">
        <v>3777</v>
      </c>
      <c r="Q96" s="282" t="s">
        <v>3778</v>
      </c>
      <c r="R96" s="276"/>
      <c r="S96" s="276"/>
      <c r="T96" s="276"/>
      <c r="U96" s="276"/>
      <c r="V96" s="276"/>
      <c r="W96" s="276"/>
      <c r="X96" s="276"/>
      <c r="Y96" s="276"/>
      <c r="Z96" s="276"/>
      <c r="AA96" s="276"/>
      <c r="AB96" s="276"/>
      <c r="AC96" s="276"/>
      <c r="AD96" s="276"/>
      <c r="AE96" s="276"/>
      <c r="AF96" s="284" t="s">
        <v>3779</v>
      </c>
    </row>
    <row r="97" spans="1:32" ht="45.75" customHeight="1">
      <c r="A97" s="276"/>
      <c r="B97" s="276"/>
      <c r="C97" s="276"/>
      <c r="D97" s="283">
        <v>96</v>
      </c>
      <c r="E97" s="282" t="s">
        <v>3780</v>
      </c>
      <c r="F97" s="282" t="s">
        <v>3781</v>
      </c>
      <c r="G97" s="283">
        <v>3</v>
      </c>
      <c r="H97" s="276"/>
      <c r="I97" s="285"/>
      <c r="J97" s="276"/>
      <c r="K97" s="283">
        <v>96</v>
      </c>
      <c r="L97" s="282" t="s">
        <v>3782</v>
      </c>
      <c r="M97" s="282" t="s">
        <v>3783</v>
      </c>
      <c r="N97" s="283">
        <v>35</v>
      </c>
      <c r="O97" s="276"/>
      <c r="P97" s="282" t="s">
        <v>3784</v>
      </c>
      <c r="Q97" s="282" t="s">
        <v>3785</v>
      </c>
      <c r="R97" s="276"/>
      <c r="S97" s="276"/>
      <c r="T97" s="276"/>
      <c r="U97" s="276"/>
      <c r="V97" s="276"/>
      <c r="W97" s="276"/>
      <c r="X97" s="276"/>
      <c r="Y97" s="276"/>
      <c r="Z97" s="276"/>
      <c r="AA97" s="276"/>
      <c r="AB97" s="276"/>
      <c r="AC97" s="276"/>
      <c r="AD97" s="276"/>
      <c r="AE97" s="276"/>
      <c r="AF97" s="284" t="s">
        <v>3786</v>
      </c>
    </row>
    <row r="98" spans="1:32" ht="60">
      <c r="A98" s="276"/>
      <c r="B98" s="276"/>
      <c r="C98" s="276"/>
      <c r="D98" s="283">
        <v>97</v>
      </c>
      <c r="E98" s="282" t="s">
        <v>3787</v>
      </c>
      <c r="F98" s="282" t="s">
        <v>3788</v>
      </c>
      <c r="G98" s="283">
        <v>3</v>
      </c>
      <c r="H98" s="276"/>
      <c r="I98" s="285"/>
      <c r="J98" s="276"/>
      <c r="K98" s="283">
        <v>97</v>
      </c>
      <c r="L98" s="282" t="s">
        <v>3789</v>
      </c>
      <c r="M98" s="282" t="s">
        <v>3790</v>
      </c>
      <c r="N98" s="283">
        <v>36</v>
      </c>
      <c r="O98" s="276"/>
      <c r="P98" s="282" t="s">
        <v>3791</v>
      </c>
      <c r="Q98" s="282" t="s">
        <v>3792</v>
      </c>
      <c r="R98" s="276"/>
      <c r="S98" s="276"/>
      <c r="T98" s="276"/>
      <c r="U98" s="276"/>
      <c r="V98" s="276"/>
      <c r="W98" s="276"/>
      <c r="X98" s="276"/>
      <c r="Y98" s="276"/>
      <c r="Z98" s="276"/>
      <c r="AA98" s="276"/>
      <c r="AB98" s="276"/>
      <c r="AC98" s="276"/>
      <c r="AD98" s="276"/>
      <c r="AE98" s="276"/>
      <c r="AF98" s="284" t="s">
        <v>3793</v>
      </c>
    </row>
    <row r="99" spans="1:32" ht="30">
      <c r="A99" s="276"/>
      <c r="B99" s="276"/>
      <c r="C99" s="276"/>
      <c r="D99" s="283">
        <v>98</v>
      </c>
      <c r="E99" s="282" t="s">
        <v>3794</v>
      </c>
      <c r="F99" s="282" t="s">
        <v>3795</v>
      </c>
      <c r="G99" s="283">
        <v>3</v>
      </c>
      <c r="H99" s="276"/>
      <c r="I99" s="285"/>
      <c r="J99" s="276"/>
      <c r="K99" s="283">
        <v>98</v>
      </c>
      <c r="L99" s="282" t="s">
        <v>3796</v>
      </c>
      <c r="M99" s="282" t="s">
        <v>3797</v>
      </c>
      <c r="N99" s="283">
        <v>37</v>
      </c>
      <c r="O99" s="276"/>
      <c r="P99" s="282" t="s">
        <v>3798</v>
      </c>
      <c r="Q99" s="282" t="s">
        <v>3799</v>
      </c>
      <c r="R99" s="276"/>
      <c r="S99" s="276"/>
      <c r="T99" s="276"/>
      <c r="U99" s="276"/>
      <c r="V99" s="276"/>
      <c r="W99" s="276"/>
      <c r="X99" s="276"/>
      <c r="Y99" s="276"/>
      <c r="Z99" s="276"/>
      <c r="AA99" s="276"/>
      <c r="AB99" s="276"/>
      <c r="AC99" s="276"/>
      <c r="AD99" s="276"/>
      <c r="AE99" s="276"/>
      <c r="AF99" s="284" t="s">
        <v>3800</v>
      </c>
    </row>
    <row r="100" spans="1:32" ht="30">
      <c r="A100" s="276"/>
      <c r="B100" s="276"/>
      <c r="C100" s="276"/>
      <c r="D100" s="283">
        <v>99</v>
      </c>
      <c r="E100" s="282" t="s">
        <v>3801</v>
      </c>
      <c r="F100" s="282" t="s">
        <v>3802</v>
      </c>
      <c r="G100" s="283">
        <v>3</v>
      </c>
      <c r="H100" s="276"/>
      <c r="I100" s="285"/>
      <c r="J100" s="276"/>
      <c r="K100" s="283">
        <v>99</v>
      </c>
      <c r="L100" s="282" t="s">
        <v>3803</v>
      </c>
      <c r="M100" s="282" t="s">
        <v>3804</v>
      </c>
      <c r="N100" s="283">
        <v>37</v>
      </c>
      <c r="O100" s="276"/>
      <c r="P100" s="282" t="s">
        <v>3805</v>
      </c>
      <c r="Q100" s="282" t="s">
        <v>3806</v>
      </c>
      <c r="R100" s="276"/>
      <c r="S100" s="276"/>
      <c r="T100" s="276"/>
      <c r="U100" s="276"/>
      <c r="V100" s="276"/>
      <c r="W100" s="276"/>
      <c r="X100" s="276"/>
      <c r="Y100" s="276"/>
      <c r="Z100" s="276"/>
      <c r="AA100" s="276"/>
      <c r="AB100" s="276"/>
      <c r="AC100" s="276"/>
      <c r="AD100" s="276"/>
      <c r="AE100" s="276"/>
      <c r="AF100" s="284" t="s">
        <v>3807</v>
      </c>
    </row>
    <row r="101" spans="1:32" ht="60">
      <c r="A101" s="276"/>
      <c r="B101" s="276"/>
      <c r="C101" s="276"/>
      <c r="D101" s="283">
        <v>100</v>
      </c>
      <c r="E101" s="282" t="s">
        <v>3808</v>
      </c>
      <c r="F101" s="282" t="s">
        <v>3809</v>
      </c>
      <c r="G101" s="283">
        <v>3</v>
      </c>
      <c r="H101" s="276"/>
      <c r="I101" s="285"/>
      <c r="J101" s="276"/>
      <c r="K101" s="283">
        <v>100</v>
      </c>
      <c r="L101" s="282" t="s">
        <v>3810</v>
      </c>
      <c r="M101" s="282" t="s">
        <v>3811</v>
      </c>
      <c r="N101" s="283">
        <v>37</v>
      </c>
      <c r="O101" s="276"/>
      <c r="P101" s="282" t="s">
        <v>3812</v>
      </c>
      <c r="Q101" s="282" t="s">
        <v>3813</v>
      </c>
      <c r="R101" s="276"/>
      <c r="S101" s="276"/>
      <c r="T101" s="276"/>
      <c r="U101" s="276"/>
      <c r="V101" s="276"/>
      <c r="W101" s="276"/>
      <c r="X101" s="276"/>
      <c r="Y101" s="276"/>
      <c r="Z101" s="276"/>
      <c r="AA101" s="276"/>
      <c r="AB101" s="276"/>
      <c r="AC101" s="276"/>
      <c r="AD101" s="276"/>
      <c r="AE101" s="276"/>
      <c r="AF101" s="284" t="s">
        <v>3814</v>
      </c>
    </row>
    <row r="102" spans="1:32" ht="30">
      <c r="A102" s="276"/>
      <c r="B102" s="276"/>
      <c r="C102" s="276"/>
      <c r="D102" s="283">
        <v>101</v>
      </c>
      <c r="E102" s="282" t="s">
        <v>3815</v>
      </c>
      <c r="F102" s="282" t="s">
        <v>3816</v>
      </c>
      <c r="G102" s="283">
        <v>3</v>
      </c>
      <c r="H102" s="276"/>
      <c r="I102" s="285"/>
      <c r="J102" s="276"/>
      <c r="K102" s="283">
        <v>101</v>
      </c>
      <c r="L102" s="282" t="s">
        <v>3817</v>
      </c>
      <c r="M102" s="282" t="s">
        <v>3818</v>
      </c>
      <c r="N102" s="283">
        <v>38</v>
      </c>
      <c r="O102" s="276"/>
      <c r="P102" s="282" t="s">
        <v>3819</v>
      </c>
      <c r="Q102" s="282" t="s">
        <v>3820</v>
      </c>
      <c r="R102" s="276"/>
      <c r="S102" s="276"/>
      <c r="T102" s="276"/>
      <c r="U102" s="276"/>
      <c r="V102" s="276"/>
      <c r="W102" s="276"/>
      <c r="X102" s="276"/>
      <c r="Y102" s="276"/>
      <c r="Z102" s="276"/>
      <c r="AA102" s="276"/>
      <c r="AB102" s="276"/>
      <c r="AC102" s="276"/>
      <c r="AD102" s="276"/>
      <c r="AE102" s="276"/>
      <c r="AF102" s="284" t="s">
        <v>3821</v>
      </c>
    </row>
    <row r="103" spans="1:32" ht="45">
      <c r="A103" s="276"/>
      <c r="B103" s="276"/>
      <c r="C103" s="276"/>
      <c r="D103" s="283">
        <v>102</v>
      </c>
      <c r="E103" s="282" t="s">
        <v>3822</v>
      </c>
      <c r="F103" s="282" t="s">
        <v>3823</v>
      </c>
      <c r="G103" s="283">
        <v>3</v>
      </c>
      <c r="H103" s="276"/>
      <c r="I103" s="285"/>
      <c r="J103" s="276"/>
      <c r="K103" s="283">
        <v>102</v>
      </c>
      <c r="L103" s="282" t="s">
        <v>3824</v>
      </c>
      <c r="M103" s="282" t="s">
        <v>3825</v>
      </c>
      <c r="N103" s="283">
        <v>39</v>
      </c>
      <c r="O103" s="276"/>
      <c r="P103" s="282" t="s">
        <v>3826</v>
      </c>
      <c r="Q103" s="282" t="s">
        <v>3827</v>
      </c>
      <c r="R103" s="276"/>
      <c r="S103" s="276"/>
      <c r="T103" s="276"/>
      <c r="U103" s="276"/>
      <c r="V103" s="276"/>
      <c r="W103" s="276"/>
      <c r="X103" s="276"/>
      <c r="Y103" s="276"/>
      <c r="Z103" s="276"/>
      <c r="AA103" s="276"/>
      <c r="AB103" s="276"/>
      <c r="AC103" s="276"/>
      <c r="AD103" s="276"/>
      <c r="AE103" s="276"/>
      <c r="AF103" s="284" t="s">
        <v>3828</v>
      </c>
    </row>
    <row r="104" spans="1:32" ht="51" customHeight="1">
      <c r="A104" s="276"/>
      <c r="B104" s="276"/>
      <c r="C104" s="276"/>
      <c r="D104" s="283">
        <v>103</v>
      </c>
      <c r="E104" s="282" t="s">
        <v>3829</v>
      </c>
      <c r="F104" s="282" t="s">
        <v>3830</v>
      </c>
      <c r="G104" s="283">
        <v>4</v>
      </c>
      <c r="H104" s="276"/>
      <c r="I104" s="285"/>
      <c r="J104" s="276"/>
      <c r="K104" s="283">
        <v>103</v>
      </c>
      <c r="L104" s="282" t="s">
        <v>3831</v>
      </c>
      <c r="M104" s="282" t="s">
        <v>3832</v>
      </c>
      <c r="N104" s="283">
        <v>40</v>
      </c>
      <c r="O104" s="276"/>
      <c r="P104" s="282" t="s">
        <v>3833</v>
      </c>
      <c r="Q104" s="282" t="s">
        <v>3834</v>
      </c>
      <c r="R104" s="276"/>
      <c r="S104" s="276"/>
      <c r="T104" s="276"/>
      <c r="U104" s="276"/>
      <c r="V104" s="276"/>
      <c r="W104" s="276"/>
      <c r="X104" s="276"/>
      <c r="Y104" s="276"/>
      <c r="Z104" s="276"/>
      <c r="AA104" s="276"/>
      <c r="AB104" s="276"/>
      <c r="AC104" s="276"/>
      <c r="AD104" s="276"/>
      <c r="AE104" s="276"/>
      <c r="AF104" s="287" t="s">
        <v>3835</v>
      </c>
    </row>
    <row r="105" spans="1:32" ht="45">
      <c r="A105" s="276"/>
      <c r="B105" s="276"/>
      <c r="C105" s="276"/>
      <c r="D105" s="283">
        <v>104</v>
      </c>
      <c r="E105" s="282" t="s">
        <v>3836</v>
      </c>
      <c r="F105" s="282" t="s">
        <v>3837</v>
      </c>
      <c r="G105" s="283">
        <v>4</v>
      </c>
      <c r="H105" s="276"/>
      <c r="I105" s="285"/>
      <c r="J105" s="276"/>
      <c r="K105" s="283">
        <v>104</v>
      </c>
      <c r="L105" s="282" t="s">
        <v>3838</v>
      </c>
      <c r="M105" s="282" t="s">
        <v>3839</v>
      </c>
      <c r="N105" s="283">
        <v>40</v>
      </c>
      <c r="O105" s="276"/>
      <c r="P105" s="282" t="s">
        <v>3840</v>
      </c>
      <c r="Q105" s="282" t="s">
        <v>3841</v>
      </c>
      <c r="R105" s="276"/>
      <c r="S105" s="276"/>
      <c r="T105" s="276"/>
      <c r="U105" s="276"/>
      <c r="V105" s="276"/>
      <c r="W105" s="276"/>
      <c r="X105" s="276"/>
      <c r="Y105" s="276"/>
      <c r="Z105" s="276"/>
      <c r="AA105" s="276"/>
      <c r="AB105" s="276"/>
      <c r="AC105" s="276"/>
      <c r="AD105" s="276"/>
      <c r="AE105" s="276"/>
      <c r="AF105" s="287" t="s">
        <v>3842</v>
      </c>
    </row>
    <row r="106" spans="1:32" ht="45">
      <c r="A106" s="276"/>
      <c r="B106" s="276"/>
      <c r="C106" s="276"/>
      <c r="D106" s="283">
        <v>105</v>
      </c>
      <c r="E106" s="282" t="s">
        <v>3843</v>
      </c>
      <c r="F106" s="282" t="s">
        <v>3844</v>
      </c>
      <c r="G106" s="283">
        <v>4</v>
      </c>
      <c r="H106" s="276"/>
      <c r="I106" s="285"/>
      <c r="J106" s="276"/>
      <c r="K106" s="283">
        <v>105</v>
      </c>
      <c r="L106" s="282" t="s">
        <v>3845</v>
      </c>
      <c r="M106" s="282" t="s">
        <v>3846</v>
      </c>
      <c r="N106" s="283">
        <v>41</v>
      </c>
      <c r="O106" s="276"/>
      <c r="P106" s="282" t="s">
        <v>3847</v>
      </c>
      <c r="Q106" s="282" t="s">
        <v>3848</v>
      </c>
      <c r="R106" s="276"/>
      <c r="S106" s="276"/>
      <c r="T106" s="276"/>
      <c r="U106" s="276"/>
      <c r="V106" s="276"/>
      <c r="W106" s="276"/>
      <c r="X106" s="276"/>
      <c r="Y106" s="276"/>
      <c r="Z106" s="276"/>
      <c r="AA106" s="276"/>
      <c r="AB106" s="276"/>
      <c r="AC106" s="276"/>
      <c r="AD106" s="276"/>
      <c r="AE106" s="276"/>
      <c r="AF106" s="287" t="s">
        <v>3849</v>
      </c>
    </row>
    <row r="107" spans="1:32" ht="45">
      <c r="A107" s="276"/>
      <c r="B107" s="276"/>
      <c r="C107" s="276"/>
      <c r="D107" s="283">
        <v>106</v>
      </c>
      <c r="E107" s="282" t="s">
        <v>3850</v>
      </c>
      <c r="F107" s="282" t="s">
        <v>3851</v>
      </c>
      <c r="G107" s="283">
        <v>4</v>
      </c>
      <c r="H107" s="276"/>
      <c r="I107" s="285"/>
      <c r="J107" s="276"/>
      <c r="K107" s="283">
        <v>106</v>
      </c>
      <c r="L107" s="282" t="s">
        <v>3852</v>
      </c>
      <c r="M107" s="282" t="s">
        <v>3853</v>
      </c>
      <c r="N107" s="283">
        <v>42</v>
      </c>
      <c r="O107" s="276"/>
      <c r="P107" s="282" t="s">
        <v>3854</v>
      </c>
      <c r="Q107" s="282" t="s">
        <v>3855</v>
      </c>
      <c r="R107" s="276"/>
      <c r="S107" s="276"/>
      <c r="T107" s="276"/>
      <c r="U107" s="276"/>
      <c r="V107" s="276"/>
      <c r="W107" s="276"/>
      <c r="X107" s="276"/>
      <c r="Y107" s="276"/>
      <c r="Z107" s="276"/>
      <c r="AA107" s="276"/>
      <c r="AB107" s="276"/>
      <c r="AC107" s="276"/>
      <c r="AD107" s="276"/>
      <c r="AE107" s="276"/>
      <c r="AF107" s="287" t="s">
        <v>3856</v>
      </c>
    </row>
    <row r="108" spans="1:32" ht="60">
      <c r="A108" s="276"/>
      <c r="B108" s="276"/>
      <c r="C108" s="276"/>
      <c r="D108" s="283">
        <v>107</v>
      </c>
      <c r="E108" s="282" t="s">
        <v>3857</v>
      </c>
      <c r="F108" s="282" t="s">
        <v>3858</v>
      </c>
      <c r="G108" s="283">
        <v>4</v>
      </c>
      <c r="H108" s="276"/>
      <c r="I108" s="285"/>
      <c r="J108" s="276"/>
      <c r="K108" s="283">
        <v>107</v>
      </c>
      <c r="L108" s="282" t="s">
        <v>3859</v>
      </c>
      <c r="M108" s="282" t="s">
        <v>3860</v>
      </c>
      <c r="N108" s="283">
        <v>43</v>
      </c>
      <c r="O108" s="276"/>
      <c r="P108" s="282" t="s">
        <v>3861</v>
      </c>
      <c r="Q108" s="282" t="s">
        <v>3862</v>
      </c>
      <c r="R108" s="276"/>
      <c r="S108" s="276"/>
      <c r="T108" s="276"/>
      <c r="U108" s="276"/>
      <c r="V108" s="276"/>
      <c r="W108" s="276"/>
      <c r="X108" s="276"/>
      <c r="Y108" s="276"/>
      <c r="Z108" s="276"/>
      <c r="AA108" s="276"/>
      <c r="AB108" s="276"/>
      <c r="AC108" s="276"/>
      <c r="AD108" s="276"/>
      <c r="AE108" s="276"/>
      <c r="AF108" s="287" t="s">
        <v>3863</v>
      </c>
    </row>
    <row r="109" spans="1:32" ht="105">
      <c r="A109" s="276"/>
      <c r="B109" s="276"/>
      <c r="C109" s="276"/>
      <c r="D109" s="283">
        <v>108</v>
      </c>
      <c r="E109" s="282" t="s">
        <v>3864</v>
      </c>
      <c r="F109" s="282" t="s">
        <v>3865</v>
      </c>
      <c r="G109" s="283">
        <v>4</v>
      </c>
      <c r="H109" s="276"/>
      <c r="I109" s="285"/>
      <c r="J109" s="276"/>
      <c r="K109" s="283">
        <v>108</v>
      </c>
      <c r="L109" s="282" t="s">
        <v>3866</v>
      </c>
      <c r="M109" s="282" t="s">
        <v>3867</v>
      </c>
      <c r="N109" s="283">
        <v>44</v>
      </c>
      <c r="O109" s="276"/>
      <c r="P109" s="282" t="s">
        <v>3868</v>
      </c>
      <c r="Q109" s="282" t="s">
        <v>3869</v>
      </c>
      <c r="R109" s="276"/>
      <c r="S109" s="276"/>
      <c r="T109" s="276"/>
      <c r="U109" s="276"/>
      <c r="V109" s="276"/>
      <c r="W109" s="276"/>
      <c r="X109" s="276"/>
      <c r="Y109" s="276"/>
      <c r="Z109" s="276"/>
      <c r="AA109" s="276"/>
      <c r="AB109" s="276"/>
      <c r="AC109" s="276"/>
      <c r="AD109" s="276"/>
      <c r="AE109" s="276"/>
      <c r="AF109" s="287" t="s">
        <v>3870</v>
      </c>
    </row>
    <row r="110" spans="1:32" ht="30">
      <c r="A110" s="276"/>
      <c r="B110" s="276"/>
      <c r="C110" s="276"/>
      <c r="D110" s="283">
        <v>109</v>
      </c>
      <c r="E110" s="282" t="s">
        <v>3871</v>
      </c>
      <c r="F110" s="282" t="s">
        <v>3872</v>
      </c>
      <c r="G110" s="283">
        <v>4</v>
      </c>
      <c r="H110" s="276"/>
      <c r="I110" s="285"/>
      <c r="J110" s="276"/>
      <c r="K110" s="283">
        <v>109</v>
      </c>
      <c r="L110" s="282" t="s">
        <v>3873</v>
      </c>
      <c r="M110" s="282" t="s">
        <v>3874</v>
      </c>
      <c r="N110" s="283">
        <v>45</v>
      </c>
      <c r="O110" s="276"/>
      <c r="P110" s="282" t="s">
        <v>3875</v>
      </c>
      <c r="Q110" s="282" t="s">
        <v>3876</v>
      </c>
      <c r="R110" s="276"/>
      <c r="S110" s="276"/>
      <c r="T110" s="276"/>
      <c r="U110" s="276"/>
      <c r="V110" s="276"/>
      <c r="W110" s="276"/>
      <c r="X110" s="276"/>
      <c r="Y110" s="276"/>
      <c r="Z110" s="276"/>
      <c r="AA110" s="276"/>
      <c r="AB110" s="276"/>
      <c r="AC110" s="276"/>
      <c r="AD110" s="276"/>
      <c r="AE110" s="276"/>
      <c r="AF110" s="287" t="s">
        <v>3877</v>
      </c>
    </row>
    <row r="111" spans="1:32" ht="45">
      <c r="A111" s="276"/>
      <c r="B111" s="276"/>
      <c r="C111" s="276"/>
      <c r="D111" s="283">
        <v>110</v>
      </c>
      <c r="E111" s="282" t="s">
        <v>3878</v>
      </c>
      <c r="F111" s="282" t="s">
        <v>3879</v>
      </c>
      <c r="G111" s="283">
        <v>4</v>
      </c>
      <c r="H111" s="276"/>
      <c r="I111" s="285"/>
      <c r="J111" s="276"/>
      <c r="K111" s="283">
        <v>110</v>
      </c>
      <c r="L111" s="282" t="s">
        <v>3880</v>
      </c>
      <c r="M111" s="282" t="s">
        <v>3881</v>
      </c>
      <c r="N111" s="283">
        <v>46</v>
      </c>
      <c r="O111" s="276"/>
      <c r="P111" s="282" t="s">
        <v>3882</v>
      </c>
      <c r="Q111" s="282" t="s">
        <v>3883</v>
      </c>
      <c r="R111" s="276"/>
      <c r="S111" s="276"/>
      <c r="T111" s="276"/>
      <c r="U111" s="276"/>
      <c r="V111" s="276"/>
      <c r="W111" s="276"/>
      <c r="X111" s="276"/>
      <c r="Y111" s="276"/>
      <c r="Z111" s="276"/>
      <c r="AA111" s="276"/>
      <c r="AB111" s="276"/>
      <c r="AC111" s="276"/>
      <c r="AD111" s="276"/>
      <c r="AE111" s="276"/>
      <c r="AF111" s="286" t="s">
        <v>3884</v>
      </c>
    </row>
    <row r="112" spans="1:32" ht="30">
      <c r="A112" s="276"/>
      <c r="B112" s="276"/>
      <c r="C112" s="276"/>
      <c r="D112" s="283">
        <v>111</v>
      </c>
      <c r="E112" s="282" t="s">
        <v>3885</v>
      </c>
      <c r="F112" s="282" t="s">
        <v>3886</v>
      </c>
      <c r="G112" s="283">
        <v>4</v>
      </c>
      <c r="H112" s="276"/>
      <c r="I112" s="285"/>
      <c r="J112" s="276"/>
      <c r="K112" s="283">
        <v>111</v>
      </c>
      <c r="L112" s="282" t="s">
        <v>3887</v>
      </c>
      <c r="M112" s="282" t="s">
        <v>3888</v>
      </c>
      <c r="N112" s="283">
        <v>47</v>
      </c>
      <c r="O112" s="276"/>
      <c r="P112" s="282" t="s">
        <v>3889</v>
      </c>
      <c r="Q112" s="282" t="s">
        <v>3890</v>
      </c>
      <c r="R112" s="276"/>
      <c r="S112" s="276"/>
      <c r="T112" s="276"/>
      <c r="U112" s="276"/>
      <c r="V112" s="276"/>
      <c r="W112" s="276"/>
      <c r="X112" s="276"/>
      <c r="Y112" s="276"/>
      <c r="Z112" s="276"/>
      <c r="AA112" s="276"/>
      <c r="AB112" s="276"/>
      <c r="AC112" s="276"/>
      <c r="AD112" s="276"/>
      <c r="AE112" s="276"/>
      <c r="AF112" s="286" t="s">
        <v>3891</v>
      </c>
    </row>
    <row r="113" spans="1:32" ht="75">
      <c r="A113" s="276"/>
      <c r="B113" s="276"/>
      <c r="C113" s="276"/>
      <c r="D113" s="283">
        <v>112</v>
      </c>
      <c r="E113" s="282" t="s">
        <v>3892</v>
      </c>
      <c r="F113" s="282" t="s">
        <v>3893</v>
      </c>
      <c r="G113" s="283">
        <v>4</v>
      </c>
      <c r="H113" s="276"/>
      <c r="I113" s="285"/>
      <c r="J113" s="276"/>
      <c r="K113" s="283">
        <v>112</v>
      </c>
      <c r="L113" s="282" t="s">
        <v>3894</v>
      </c>
      <c r="M113" s="282" t="s">
        <v>3895</v>
      </c>
      <c r="N113" s="283">
        <v>48</v>
      </c>
      <c r="O113" s="276"/>
      <c r="P113" s="282" t="s">
        <v>3896</v>
      </c>
      <c r="Q113" s="282" t="s">
        <v>3897</v>
      </c>
      <c r="R113" s="276"/>
      <c r="S113" s="276"/>
      <c r="T113" s="276"/>
      <c r="U113" s="276"/>
      <c r="V113" s="276"/>
      <c r="W113" s="276"/>
      <c r="X113" s="276"/>
      <c r="Y113" s="276"/>
      <c r="Z113" s="276"/>
      <c r="AA113" s="276"/>
      <c r="AB113" s="276"/>
      <c r="AC113" s="276"/>
      <c r="AD113" s="276"/>
      <c r="AE113" s="276"/>
      <c r="AF113" s="286" t="s">
        <v>3898</v>
      </c>
    </row>
    <row r="114" spans="1:32" ht="90">
      <c r="A114" s="276"/>
      <c r="B114" s="276"/>
      <c r="C114" s="276"/>
      <c r="D114" s="283">
        <v>113</v>
      </c>
      <c r="E114" s="282" t="s">
        <v>3899</v>
      </c>
      <c r="F114" s="282" t="s">
        <v>3900</v>
      </c>
      <c r="G114" s="283">
        <v>4</v>
      </c>
      <c r="H114" s="276"/>
      <c r="I114" s="285"/>
      <c r="J114" s="276"/>
      <c r="K114" s="283">
        <v>113</v>
      </c>
      <c r="L114" s="282" t="s">
        <v>3901</v>
      </c>
      <c r="M114" s="282" t="s">
        <v>3902</v>
      </c>
      <c r="N114" s="283">
        <v>49</v>
      </c>
      <c r="O114" s="276"/>
      <c r="P114" s="282" t="s">
        <v>3903</v>
      </c>
      <c r="Q114" s="282" t="s">
        <v>3904</v>
      </c>
      <c r="R114" s="276"/>
      <c r="S114" s="276"/>
      <c r="T114" s="276"/>
      <c r="U114" s="276"/>
      <c r="V114" s="276"/>
      <c r="W114" s="276"/>
      <c r="X114" s="276"/>
      <c r="Y114" s="276"/>
      <c r="Z114" s="276"/>
      <c r="AA114" s="276"/>
      <c r="AB114" s="276"/>
      <c r="AC114" s="276"/>
      <c r="AD114" s="276"/>
      <c r="AE114" s="276"/>
      <c r="AF114" s="286" t="s">
        <v>3905</v>
      </c>
    </row>
    <row r="115" spans="1:32" ht="45">
      <c r="A115" s="276"/>
      <c r="B115" s="276"/>
      <c r="C115" s="276"/>
      <c r="D115" s="283">
        <v>114</v>
      </c>
      <c r="E115" s="282" t="s">
        <v>3906</v>
      </c>
      <c r="F115" s="282" t="s">
        <v>3907</v>
      </c>
      <c r="G115" s="283">
        <v>4</v>
      </c>
      <c r="H115" s="276"/>
      <c r="I115" s="285"/>
      <c r="J115" s="276"/>
      <c r="K115" s="283">
        <v>114</v>
      </c>
      <c r="L115" s="282" t="s">
        <v>3908</v>
      </c>
      <c r="M115" s="282" t="s">
        <v>3909</v>
      </c>
      <c r="N115" s="283">
        <v>50</v>
      </c>
      <c r="O115" s="276"/>
      <c r="P115" s="282" t="s">
        <v>3910</v>
      </c>
      <c r="Q115" s="282" t="s">
        <v>3911</v>
      </c>
      <c r="R115" s="276"/>
      <c r="S115" s="276"/>
      <c r="T115" s="276"/>
      <c r="U115" s="276"/>
      <c r="V115" s="276"/>
      <c r="W115" s="276"/>
      <c r="X115" s="276"/>
      <c r="Y115" s="276"/>
      <c r="Z115" s="276"/>
      <c r="AA115" s="276"/>
      <c r="AB115" s="276"/>
      <c r="AC115" s="276"/>
      <c r="AD115" s="276"/>
      <c r="AE115" s="276"/>
      <c r="AF115" s="284" t="s">
        <v>3912</v>
      </c>
    </row>
    <row r="116" spans="1:32" ht="60">
      <c r="A116" s="276"/>
      <c r="B116" s="276"/>
      <c r="C116" s="276"/>
      <c r="D116" s="283">
        <v>115</v>
      </c>
      <c r="E116" s="282" t="s">
        <v>3913</v>
      </c>
      <c r="F116" s="282" t="s">
        <v>3914</v>
      </c>
      <c r="G116" s="283">
        <v>4</v>
      </c>
      <c r="H116" s="276"/>
      <c r="I116" s="285"/>
      <c r="J116" s="276"/>
      <c r="K116" s="283">
        <v>115</v>
      </c>
      <c r="L116" s="282">
        <v>115</v>
      </c>
      <c r="M116" s="282" t="s">
        <v>3915</v>
      </c>
      <c r="N116" s="283">
        <v>51</v>
      </c>
      <c r="O116" s="276"/>
      <c r="P116" s="282" t="s">
        <v>3916</v>
      </c>
      <c r="Q116" s="282" t="s">
        <v>3917</v>
      </c>
      <c r="R116" s="276"/>
      <c r="S116" s="276"/>
      <c r="T116" s="276"/>
      <c r="U116" s="276"/>
      <c r="V116" s="276"/>
      <c r="W116" s="276"/>
      <c r="X116" s="276"/>
      <c r="Y116" s="276"/>
      <c r="Z116" s="276"/>
      <c r="AA116" s="276"/>
      <c r="AB116" s="276"/>
      <c r="AC116" s="276"/>
      <c r="AD116" s="276"/>
      <c r="AE116" s="276"/>
      <c r="AF116" s="284" t="s">
        <v>3918</v>
      </c>
    </row>
    <row r="117" spans="1:32" ht="75">
      <c r="A117" s="276"/>
      <c r="B117" s="276"/>
      <c r="C117" s="276"/>
      <c r="D117" s="283">
        <v>116</v>
      </c>
      <c r="E117" s="282" t="s">
        <v>3919</v>
      </c>
      <c r="F117" s="282" t="s">
        <v>3920</v>
      </c>
      <c r="G117" s="283">
        <v>4</v>
      </c>
      <c r="H117" s="276"/>
      <c r="I117" s="285"/>
      <c r="J117" s="276"/>
      <c r="K117" s="283">
        <v>116</v>
      </c>
      <c r="L117" s="282" t="s">
        <v>3921</v>
      </c>
      <c r="M117" s="282" t="s">
        <v>3922</v>
      </c>
      <c r="N117" s="283">
        <v>52</v>
      </c>
      <c r="O117" s="276"/>
      <c r="P117" s="282" t="s">
        <v>3923</v>
      </c>
      <c r="Q117" s="282" t="s">
        <v>3924</v>
      </c>
      <c r="R117" s="276"/>
      <c r="S117" s="276"/>
      <c r="T117" s="276"/>
      <c r="U117" s="276"/>
      <c r="V117" s="276"/>
      <c r="W117" s="276"/>
      <c r="X117" s="276"/>
      <c r="Y117" s="276"/>
      <c r="Z117" s="276"/>
      <c r="AA117" s="276"/>
      <c r="AB117" s="276"/>
      <c r="AC117" s="276"/>
      <c r="AD117" s="276"/>
      <c r="AE117" s="276"/>
      <c r="AF117" s="284" t="s">
        <v>3925</v>
      </c>
    </row>
    <row r="118" spans="1:32" ht="30">
      <c r="A118" s="276"/>
      <c r="B118" s="276"/>
      <c r="C118" s="276"/>
      <c r="D118" s="283">
        <v>117</v>
      </c>
      <c r="E118" s="282" t="s">
        <v>3926</v>
      </c>
      <c r="F118" s="282" t="s">
        <v>3927</v>
      </c>
      <c r="G118" s="283">
        <v>4</v>
      </c>
      <c r="H118" s="276"/>
      <c r="I118" s="285"/>
      <c r="J118" s="276"/>
      <c r="K118" s="283">
        <v>117</v>
      </c>
      <c r="L118" s="282" t="s">
        <v>3928</v>
      </c>
      <c r="M118" s="282" t="s">
        <v>3929</v>
      </c>
      <c r="N118" s="283">
        <v>52</v>
      </c>
      <c r="O118" s="276"/>
      <c r="P118" s="282" t="s">
        <v>3930</v>
      </c>
      <c r="Q118" s="282" t="s">
        <v>3931</v>
      </c>
      <c r="R118" s="276"/>
      <c r="S118" s="276"/>
      <c r="T118" s="276"/>
      <c r="U118" s="276"/>
      <c r="V118" s="276"/>
      <c r="W118" s="276"/>
      <c r="X118" s="276"/>
      <c r="Y118" s="276"/>
      <c r="Z118" s="276"/>
      <c r="AA118" s="276"/>
      <c r="AB118" s="276"/>
      <c r="AC118" s="276"/>
      <c r="AD118" s="276"/>
      <c r="AE118" s="276"/>
      <c r="AF118" s="284" t="s">
        <v>3932</v>
      </c>
    </row>
    <row r="119" spans="1:32" ht="45">
      <c r="A119" s="276"/>
      <c r="B119" s="276"/>
      <c r="C119" s="276"/>
      <c r="D119" s="283">
        <v>118</v>
      </c>
      <c r="E119" s="282" t="s">
        <v>3933</v>
      </c>
      <c r="F119" s="282" t="s">
        <v>3934</v>
      </c>
      <c r="G119" s="283">
        <v>4</v>
      </c>
      <c r="H119" s="276"/>
      <c r="I119" s="285"/>
      <c r="J119" s="276"/>
      <c r="K119" s="283">
        <v>118</v>
      </c>
      <c r="L119" s="282" t="s">
        <v>3935</v>
      </c>
      <c r="M119" s="282" t="s">
        <v>3936</v>
      </c>
      <c r="N119" s="283">
        <v>53</v>
      </c>
      <c r="O119" s="276"/>
      <c r="P119" s="282" t="s">
        <v>3937</v>
      </c>
      <c r="Q119" s="282" t="s">
        <v>3938</v>
      </c>
      <c r="R119" s="276"/>
      <c r="S119" s="276"/>
      <c r="T119" s="276"/>
      <c r="U119" s="276"/>
      <c r="V119" s="276"/>
      <c r="W119" s="276"/>
      <c r="X119" s="276"/>
      <c r="Y119" s="276"/>
      <c r="Z119" s="276"/>
      <c r="AA119" s="276"/>
      <c r="AB119" s="276"/>
      <c r="AC119" s="276"/>
      <c r="AD119" s="276"/>
      <c r="AE119" s="276"/>
      <c r="AF119" s="284" t="s">
        <v>3939</v>
      </c>
    </row>
    <row r="120" spans="1:32" ht="45">
      <c r="A120" s="276"/>
      <c r="B120" s="276"/>
      <c r="C120" s="276"/>
      <c r="D120" s="283">
        <v>119</v>
      </c>
      <c r="E120" s="282" t="s">
        <v>3940</v>
      </c>
      <c r="F120" s="282" t="s">
        <v>3941</v>
      </c>
      <c r="G120" s="283">
        <v>4</v>
      </c>
      <c r="H120" s="276"/>
      <c r="I120" s="285"/>
      <c r="J120" s="276"/>
      <c r="K120" s="283">
        <v>119</v>
      </c>
      <c r="L120" s="282" t="s">
        <v>3942</v>
      </c>
      <c r="M120" s="282" t="s">
        <v>3943</v>
      </c>
      <c r="N120" s="283">
        <v>54</v>
      </c>
      <c r="O120" s="276"/>
      <c r="P120" s="282" t="s">
        <v>3944</v>
      </c>
      <c r="Q120" s="282" t="s">
        <v>3945</v>
      </c>
      <c r="R120" s="276"/>
      <c r="S120" s="276"/>
      <c r="T120" s="276"/>
      <c r="U120" s="276"/>
      <c r="V120" s="276"/>
      <c r="W120" s="276"/>
      <c r="X120" s="276"/>
      <c r="Y120" s="276"/>
      <c r="Z120" s="276"/>
      <c r="AA120" s="276"/>
      <c r="AB120" s="276"/>
      <c r="AC120" s="276"/>
      <c r="AD120" s="276"/>
      <c r="AE120" s="276"/>
      <c r="AF120" s="284" t="s">
        <v>3946</v>
      </c>
    </row>
    <row r="121" spans="1:32" ht="30">
      <c r="A121" s="276"/>
      <c r="B121" s="276"/>
      <c r="C121" s="276"/>
      <c r="D121" s="283">
        <v>120</v>
      </c>
      <c r="E121" s="282" t="s">
        <v>3947</v>
      </c>
      <c r="F121" s="282" t="s">
        <v>3948</v>
      </c>
      <c r="G121" s="283">
        <v>4</v>
      </c>
      <c r="H121" s="276"/>
      <c r="I121" s="285"/>
      <c r="J121" s="276"/>
      <c r="K121" s="283">
        <v>120</v>
      </c>
      <c r="L121" s="282" t="s">
        <v>3949</v>
      </c>
      <c r="M121" s="282" t="s">
        <v>3950</v>
      </c>
      <c r="N121" s="283">
        <v>54</v>
      </c>
      <c r="O121" s="276"/>
      <c r="P121" s="282" t="s">
        <v>3951</v>
      </c>
      <c r="Q121" s="282" t="s">
        <v>3952</v>
      </c>
      <c r="R121" s="276"/>
      <c r="S121" s="276"/>
      <c r="T121" s="276"/>
      <c r="U121" s="276"/>
      <c r="V121" s="276"/>
      <c r="W121" s="276"/>
      <c r="X121" s="276"/>
      <c r="Y121" s="276"/>
      <c r="Z121" s="276"/>
      <c r="AA121" s="276"/>
      <c r="AB121" s="276"/>
      <c r="AC121" s="276"/>
      <c r="AD121" s="276"/>
      <c r="AE121" s="276"/>
      <c r="AF121" s="287" t="s">
        <v>3953</v>
      </c>
    </row>
    <row r="122" spans="1:32" ht="30">
      <c r="A122" s="276"/>
      <c r="B122" s="276"/>
      <c r="C122" s="276"/>
      <c r="D122" s="283">
        <v>121</v>
      </c>
      <c r="E122" s="282" t="s">
        <v>3954</v>
      </c>
      <c r="F122" s="282" t="s">
        <v>3955</v>
      </c>
      <c r="G122" s="283">
        <v>4</v>
      </c>
      <c r="H122" s="276"/>
      <c r="I122" s="285"/>
      <c r="J122" s="276"/>
      <c r="K122" s="283">
        <v>121</v>
      </c>
      <c r="L122" s="282" t="s">
        <v>3956</v>
      </c>
      <c r="M122" s="282" t="s">
        <v>3957</v>
      </c>
      <c r="N122" s="283">
        <v>55</v>
      </c>
      <c r="O122" s="276"/>
      <c r="P122" s="282" t="s">
        <v>3958</v>
      </c>
      <c r="Q122" s="282" t="s">
        <v>3959</v>
      </c>
      <c r="R122" s="288"/>
      <c r="S122" s="276">
        <f>+IF(Q122=R122,1,0)</f>
        <v>0</v>
      </c>
      <c r="T122" s="276"/>
      <c r="U122" s="276"/>
      <c r="V122" s="276"/>
      <c r="W122" s="276"/>
      <c r="X122" s="276"/>
      <c r="Y122" s="276"/>
      <c r="Z122" s="276"/>
      <c r="AA122" s="276"/>
      <c r="AB122" s="276"/>
      <c r="AC122" s="276"/>
      <c r="AD122" s="276"/>
      <c r="AE122" s="276"/>
      <c r="AF122" s="287" t="s">
        <v>3960</v>
      </c>
    </row>
    <row r="123" spans="1:32" ht="45">
      <c r="A123" s="276"/>
      <c r="B123" s="276"/>
      <c r="C123" s="276"/>
      <c r="D123" s="283">
        <v>122</v>
      </c>
      <c r="E123" s="282" t="s">
        <v>3961</v>
      </c>
      <c r="F123" s="282" t="s">
        <v>3962</v>
      </c>
      <c r="G123" s="283">
        <v>4</v>
      </c>
      <c r="H123" s="276"/>
      <c r="I123" s="285"/>
      <c r="J123" s="276"/>
      <c r="K123" s="283">
        <v>122</v>
      </c>
      <c r="L123" s="282" t="s">
        <v>3963</v>
      </c>
      <c r="M123" s="282" t="s">
        <v>3964</v>
      </c>
      <c r="N123" s="283">
        <v>55</v>
      </c>
      <c r="O123" s="276"/>
      <c r="P123" s="282" t="s">
        <v>3965</v>
      </c>
      <c r="Q123" s="282" t="s">
        <v>3966</v>
      </c>
      <c r="R123" s="276"/>
      <c r="S123" s="276"/>
      <c r="T123" s="276"/>
      <c r="U123" s="276"/>
      <c r="V123" s="276"/>
      <c r="W123" s="276"/>
      <c r="X123" s="276"/>
      <c r="Y123" s="276"/>
      <c r="Z123" s="276"/>
      <c r="AA123" s="276"/>
      <c r="AB123" s="276"/>
      <c r="AC123" s="276"/>
      <c r="AD123" s="276"/>
      <c r="AE123" s="276"/>
      <c r="AF123" s="287" t="s">
        <v>3967</v>
      </c>
    </row>
    <row r="124" spans="1:32" ht="90">
      <c r="A124" s="276"/>
      <c r="B124" s="276"/>
      <c r="C124" s="276"/>
      <c r="D124" s="283">
        <v>123</v>
      </c>
      <c r="E124" s="282" t="s">
        <v>3968</v>
      </c>
      <c r="F124" s="282" t="s">
        <v>3969</v>
      </c>
      <c r="G124" s="283">
        <v>4</v>
      </c>
      <c r="H124" s="276"/>
      <c r="I124" s="285"/>
      <c r="J124" s="276"/>
      <c r="K124" s="283">
        <v>123</v>
      </c>
      <c r="L124" s="282" t="s">
        <v>3970</v>
      </c>
      <c r="M124" s="282" t="s">
        <v>3971</v>
      </c>
      <c r="N124" s="283">
        <v>55</v>
      </c>
      <c r="O124" s="276"/>
      <c r="P124" s="282" t="s">
        <v>3972</v>
      </c>
      <c r="Q124" s="282" t="s">
        <v>3973</v>
      </c>
      <c r="R124" s="276"/>
      <c r="S124" s="276"/>
      <c r="T124" s="276"/>
      <c r="U124" s="276"/>
      <c r="V124" s="276"/>
      <c r="W124" s="276"/>
      <c r="X124" s="276"/>
      <c r="Y124" s="276"/>
      <c r="Z124" s="276"/>
      <c r="AA124" s="276"/>
      <c r="AB124" s="276"/>
      <c r="AC124" s="276"/>
      <c r="AD124" s="276"/>
      <c r="AE124" s="276"/>
      <c r="AF124" s="287" t="s">
        <v>3974</v>
      </c>
    </row>
    <row r="125" spans="1:32" ht="75">
      <c r="A125" s="276"/>
      <c r="B125" s="276"/>
      <c r="C125" s="276"/>
      <c r="D125" s="283">
        <v>124</v>
      </c>
      <c r="E125" s="282" t="s">
        <v>3975</v>
      </c>
      <c r="F125" s="282" t="s">
        <v>3976</v>
      </c>
      <c r="G125" s="283">
        <v>4</v>
      </c>
      <c r="H125" s="276"/>
      <c r="I125" s="285"/>
      <c r="J125" s="276"/>
      <c r="K125" s="283">
        <v>124</v>
      </c>
      <c r="L125" s="282" t="s">
        <v>3977</v>
      </c>
      <c r="M125" s="282" t="s">
        <v>3978</v>
      </c>
      <c r="N125" s="283">
        <v>56</v>
      </c>
      <c r="O125" s="276"/>
      <c r="P125" s="282" t="s">
        <v>3979</v>
      </c>
      <c r="Q125" s="282" t="s">
        <v>3980</v>
      </c>
      <c r="R125" s="276"/>
      <c r="S125" s="276"/>
      <c r="T125" s="276"/>
      <c r="U125" s="276"/>
      <c r="V125" s="276"/>
      <c r="W125" s="276"/>
      <c r="X125" s="276"/>
      <c r="Y125" s="276"/>
      <c r="Z125" s="276"/>
      <c r="AA125" s="276"/>
      <c r="AB125" s="276"/>
      <c r="AC125" s="276"/>
      <c r="AD125" s="276"/>
      <c r="AE125" s="276"/>
      <c r="AF125" s="287" t="s">
        <v>3981</v>
      </c>
    </row>
    <row r="126" spans="1:32" ht="105">
      <c r="A126" s="276"/>
      <c r="B126" s="276"/>
      <c r="C126" s="276"/>
      <c r="D126" s="283">
        <v>125</v>
      </c>
      <c r="E126" s="282" t="s">
        <v>3982</v>
      </c>
      <c r="F126" s="282" t="s">
        <v>3983</v>
      </c>
      <c r="G126" s="283">
        <v>4</v>
      </c>
      <c r="H126" s="276"/>
      <c r="I126" s="285"/>
      <c r="J126" s="276"/>
      <c r="K126" s="283">
        <v>125</v>
      </c>
      <c r="L126" s="282" t="s">
        <v>3984</v>
      </c>
      <c r="M126" s="282" t="s">
        <v>3985</v>
      </c>
      <c r="N126" s="283">
        <v>56</v>
      </c>
      <c r="O126" s="276"/>
      <c r="P126" s="282" t="s">
        <v>3986</v>
      </c>
      <c r="Q126" s="282" t="s">
        <v>3987</v>
      </c>
      <c r="R126" s="276"/>
      <c r="S126" s="276"/>
      <c r="T126" s="276"/>
      <c r="U126" s="276"/>
      <c r="V126" s="276"/>
      <c r="W126" s="276"/>
      <c r="X126" s="276"/>
      <c r="Y126" s="276"/>
      <c r="Z126" s="276"/>
      <c r="AA126" s="276"/>
      <c r="AB126" s="276"/>
      <c r="AC126" s="276"/>
      <c r="AD126" s="276"/>
      <c r="AE126" s="276"/>
      <c r="AF126" s="287" t="s">
        <v>3988</v>
      </c>
    </row>
    <row r="127" spans="1:32" ht="45">
      <c r="A127" s="276"/>
      <c r="B127" s="276"/>
      <c r="C127" s="276"/>
      <c r="D127" s="283">
        <v>126</v>
      </c>
      <c r="E127" s="282" t="s">
        <v>3989</v>
      </c>
      <c r="F127" s="282" t="s">
        <v>3990</v>
      </c>
      <c r="G127" s="283">
        <v>4</v>
      </c>
      <c r="H127" s="276"/>
      <c r="I127" s="285"/>
      <c r="J127" s="276"/>
      <c r="K127" s="283">
        <v>126</v>
      </c>
      <c r="L127" s="282" t="s">
        <v>3991</v>
      </c>
      <c r="M127" s="282" t="s">
        <v>3992</v>
      </c>
      <c r="N127" s="283">
        <v>56</v>
      </c>
      <c r="O127" s="276"/>
      <c r="P127" s="282" t="s">
        <v>3993</v>
      </c>
      <c r="Q127" s="282" t="s">
        <v>3994</v>
      </c>
      <c r="R127" s="276"/>
      <c r="S127" s="276"/>
      <c r="T127" s="276"/>
      <c r="U127" s="276"/>
      <c r="V127" s="276"/>
      <c r="W127" s="276"/>
      <c r="X127" s="276"/>
      <c r="Y127" s="276"/>
      <c r="Z127" s="276"/>
      <c r="AA127" s="276"/>
      <c r="AB127" s="276"/>
      <c r="AC127" s="276"/>
      <c r="AD127" s="276"/>
      <c r="AE127" s="276"/>
      <c r="AF127" s="287" t="s">
        <v>3995</v>
      </c>
    </row>
    <row r="128" spans="1:32" ht="30">
      <c r="A128" s="276"/>
      <c r="B128" s="276"/>
      <c r="C128" s="276"/>
      <c r="D128" s="283">
        <v>127</v>
      </c>
      <c r="E128" s="282" t="s">
        <v>3996</v>
      </c>
      <c r="F128" s="282" t="s">
        <v>3997</v>
      </c>
      <c r="G128" s="283">
        <v>4</v>
      </c>
      <c r="H128" s="276"/>
      <c r="I128" s="285"/>
      <c r="J128" s="276"/>
      <c r="K128" s="283">
        <v>127</v>
      </c>
      <c r="L128" s="282" t="s">
        <v>3998</v>
      </c>
      <c r="M128" s="282" t="s">
        <v>3999</v>
      </c>
      <c r="N128" s="283">
        <v>57</v>
      </c>
      <c r="O128" s="276"/>
      <c r="P128" s="282" t="s">
        <v>4000</v>
      </c>
      <c r="Q128" s="282" t="s">
        <v>4001</v>
      </c>
      <c r="R128" s="276"/>
      <c r="S128" s="276"/>
      <c r="T128" s="276"/>
      <c r="U128" s="276"/>
      <c r="V128" s="276"/>
      <c r="W128" s="276"/>
      <c r="X128" s="276"/>
      <c r="Y128" s="276"/>
      <c r="Z128" s="276"/>
      <c r="AA128" s="276"/>
      <c r="AB128" s="276"/>
      <c r="AC128" s="276"/>
      <c r="AD128" s="276"/>
      <c r="AE128" s="276"/>
      <c r="AF128" s="287" t="s">
        <v>4002</v>
      </c>
    </row>
    <row r="129" spans="1:32" ht="30">
      <c r="A129" s="276"/>
      <c r="B129" s="276"/>
      <c r="C129" s="276"/>
      <c r="D129" s="283">
        <v>128</v>
      </c>
      <c r="E129" s="282" t="s">
        <v>4003</v>
      </c>
      <c r="F129" s="282" t="s">
        <v>4004</v>
      </c>
      <c r="G129" s="283">
        <v>4</v>
      </c>
      <c r="H129" s="276"/>
      <c r="I129" s="285"/>
      <c r="J129" s="276"/>
      <c r="K129" s="283">
        <v>128</v>
      </c>
      <c r="L129" s="282" t="s">
        <v>4005</v>
      </c>
      <c r="M129" s="282" t="s">
        <v>4006</v>
      </c>
      <c r="N129" s="283">
        <v>57</v>
      </c>
      <c r="O129" s="276"/>
      <c r="P129" s="282" t="s">
        <v>4007</v>
      </c>
      <c r="Q129" s="282" t="s">
        <v>4008</v>
      </c>
      <c r="R129" s="276"/>
      <c r="S129" s="276"/>
      <c r="T129" s="276"/>
      <c r="U129" s="276"/>
      <c r="V129" s="276"/>
      <c r="W129" s="276"/>
      <c r="X129" s="276"/>
      <c r="Y129" s="276"/>
      <c r="Z129" s="276"/>
      <c r="AA129" s="276"/>
      <c r="AB129" s="276"/>
      <c r="AC129" s="276"/>
      <c r="AD129" s="276"/>
      <c r="AE129" s="276"/>
      <c r="AF129" s="287" t="s">
        <v>4009</v>
      </c>
    </row>
    <row r="130" spans="1:32" ht="45">
      <c r="A130" s="276"/>
      <c r="B130" s="276"/>
      <c r="C130" s="276"/>
      <c r="D130" s="283">
        <v>129</v>
      </c>
      <c r="E130" s="282" t="s">
        <v>4010</v>
      </c>
      <c r="F130" s="282" t="s">
        <v>4011</v>
      </c>
      <c r="G130" s="283">
        <v>4</v>
      </c>
      <c r="H130" s="276"/>
      <c r="I130" s="285"/>
      <c r="J130" s="276"/>
      <c r="K130" s="283">
        <v>129</v>
      </c>
      <c r="L130" s="282" t="s">
        <v>4012</v>
      </c>
      <c r="M130" s="282" t="s">
        <v>4013</v>
      </c>
      <c r="N130" s="283">
        <v>57</v>
      </c>
      <c r="O130" s="276"/>
      <c r="P130" s="282" t="s">
        <v>4014</v>
      </c>
      <c r="Q130" s="282" t="s">
        <v>4015</v>
      </c>
      <c r="R130" s="276"/>
      <c r="S130" s="276"/>
      <c r="T130" s="276"/>
      <c r="U130" s="276"/>
      <c r="V130" s="276"/>
      <c r="W130" s="276"/>
      <c r="X130" s="276"/>
      <c r="Y130" s="276"/>
      <c r="Z130" s="276"/>
      <c r="AA130" s="276"/>
      <c r="AB130" s="276"/>
      <c r="AC130" s="276"/>
      <c r="AD130" s="276"/>
      <c r="AE130" s="276"/>
      <c r="AF130" s="287" t="s">
        <v>4016</v>
      </c>
    </row>
    <row r="131" spans="1:32" ht="45">
      <c r="A131" s="276"/>
      <c r="B131" s="276"/>
      <c r="C131" s="276"/>
      <c r="D131" s="283">
        <v>130</v>
      </c>
      <c r="E131" s="282" t="s">
        <v>4017</v>
      </c>
      <c r="F131" s="282" t="s">
        <v>4018</v>
      </c>
      <c r="G131" s="283">
        <v>4</v>
      </c>
      <c r="H131" s="276"/>
      <c r="I131" s="285"/>
      <c r="J131" s="276"/>
      <c r="K131" s="283">
        <v>130</v>
      </c>
      <c r="L131" s="282" t="s">
        <v>4019</v>
      </c>
      <c r="M131" s="282" t="s">
        <v>4020</v>
      </c>
      <c r="N131" s="283">
        <v>57</v>
      </c>
      <c r="O131" s="276"/>
      <c r="P131" s="282" t="s">
        <v>4021</v>
      </c>
      <c r="Q131" s="282" t="s">
        <v>4022</v>
      </c>
      <c r="R131" s="276"/>
      <c r="S131" s="276"/>
      <c r="T131" s="276"/>
      <c r="U131" s="276"/>
      <c r="V131" s="276"/>
      <c r="W131" s="276"/>
      <c r="X131" s="276"/>
      <c r="Y131" s="276"/>
      <c r="Z131" s="276"/>
      <c r="AA131" s="276"/>
      <c r="AB131" s="276"/>
      <c r="AC131" s="276"/>
      <c r="AD131" s="276"/>
      <c r="AE131" s="276"/>
      <c r="AF131" s="287" t="s">
        <v>4023</v>
      </c>
    </row>
    <row r="132" spans="1:32" ht="45">
      <c r="A132" s="276"/>
      <c r="B132" s="276"/>
      <c r="C132" s="276"/>
      <c r="D132" s="283">
        <v>131</v>
      </c>
      <c r="E132" s="282" t="s">
        <v>4024</v>
      </c>
      <c r="F132" s="282" t="s">
        <v>4025</v>
      </c>
      <c r="G132" s="283">
        <v>4</v>
      </c>
      <c r="H132" s="276"/>
      <c r="I132" s="285"/>
      <c r="J132" s="276"/>
      <c r="K132" s="283">
        <v>131</v>
      </c>
      <c r="L132" s="282" t="s">
        <v>4026</v>
      </c>
      <c r="M132" s="282" t="s">
        <v>4027</v>
      </c>
      <c r="N132" s="283">
        <v>57</v>
      </c>
      <c r="O132" s="276"/>
      <c r="P132" s="282" t="s">
        <v>4028</v>
      </c>
      <c r="Q132" s="282" t="s">
        <v>4029</v>
      </c>
      <c r="R132" s="276"/>
      <c r="S132" s="276"/>
      <c r="T132" s="276"/>
      <c r="U132" s="276"/>
      <c r="V132" s="276"/>
      <c r="W132" s="276"/>
      <c r="X132" s="276"/>
      <c r="Y132" s="276"/>
      <c r="Z132" s="276"/>
      <c r="AA132" s="276"/>
      <c r="AB132" s="276"/>
      <c r="AC132" s="276"/>
      <c r="AD132" s="276"/>
      <c r="AE132" s="276"/>
      <c r="AF132" s="287" t="s">
        <v>4030</v>
      </c>
    </row>
    <row r="133" spans="1:32" ht="30">
      <c r="A133" s="276"/>
      <c r="B133" s="276"/>
      <c r="C133" s="276"/>
      <c r="D133" s="283">
        <v>132</v>
      </c>
      <c r="E133" s="282" t="s">
        <v>4031</v>
      </c>
      <c r="F133" s="282" t="s">
        <v>4032</v>
      </c>
      <c r="G133" s="283">
        <v>4</v>
      </c>
      <c r="H133" s="276"/>
      <c r="I133" s="285"/>
      <c r="J133" s="276"/>
      <c r="K133" s="283">
        <v>132</v>
      </c>
      <c r="L133" s="282" t="s">
        <v>4033</v>
      </c>
      <c r="M133" s="282" t="s">
        <v>4034</v>
      </c>
      <c r="N133" s="283">
        <v>57</v>
      </c>
      <c r="O133" s="276"/>
      <c r="P133" s="282" t="s">
        <v>4035</v>
      </c>
      <c r="Q133" s="282" t="s">
        <v>4036</v>
      </c>
      <c r="R133" s="276"/>
      <c r="S133" s="276"/>
      <c r="T133" s="276"/>
      <c r="U133" s="276"/>
      <c r="V133" s="276"/>
      <c r="W133" s="276"/>
      <c r="X133" s="276"/>
      <c r="Y133" s="276"/>
      <c r="Z133" s="276"/>
      <c r="AA133" s="276"/>
      <c r="AB133" s="276"/>
      <c r="AC133" s="276"/>
      <c r="AD133" s="276"/>
      <c r="AE133" s="276"/>
      <c r="AF133" s="287" t="s">
        <v>4037</v>
      </c>
    </row>
    <row r="134" spans="1:32" ht="45">
      <c r="A134" s="276"/>
      <c r="B134" s="276"/>
      <c r="C134" s="276"/>
      <c r="D134" s="283">
        <v>133</v>
      </c>
      <c r="E134" s="282" t="s">
        <v>4038</v>
      </c>
      <c r="F134" s="282" t="s">
        <v>4039</v>
      </c>
      <c r="G134" s="283">
        <v>4</v>
      </c>
      <c r="H134" s="276"/>
      <c r="I134" s="285"/>
      <c r="J134" s="276"/>
      <c r="K134" s="283">
        <v>133</v>
      </c>
      <c r="L134" s="282" t="s">
        <v>4040</v>
      </c>
      <c r="M134" s="282" t="s">
        <v>4041</v>
      </c>
      <c r="N134" s="283">
        <v>57</v>
      </c>
      <c r="O134" s="276"/>
      <c r="P134" s="282" t="s">
        <v>4042</v>
      </c>
      <c r="Q134" s="282" t="s">
        <v>4043</v>
      </c>
      <c r="R134" s="276"/>
      <c r="S134" s="276"/>
      <c r="T134" s="276"/>
      <c r="U134" s="276"/>
      <c r="V134" s="276"/>
      <c r="W134" s="276"/>
      <c r="X134" s="276"/>
      <c r="Y134" s="276"/>
      <c r="Z134" s="276"/>
      <c r="AA134" s="276"/>
      <c r="AB134" s="276"/>
      <c r="AC134" s="276"/>
      <c r="AD134" s="276"/>
      <c r="AE134" s="276"/>
      <c r="AF134" s="287" t="s">
        <v>4044</v>
      </c>
    </row>
    <row r="135" spans="1:32" ht="75">
      <c r="A135" s="276"/>
      <c r="B135" s="276"/>
      <c r="C135" s="276"/>
      <c r="D135" s="283">
        <v>134</v>
      </c>
      <c r="E135" s="282" t="s">
        <v>4045</v>
      </c>
      <c r="F135" s="282" t="s">
        <v>4046</v>
      </c>
      <c r="G135" s="283">
        <v>4</v>
      </c>
      <c r="H135" s="276"/>
      <c r="I135" s="285"/>
      <c r="J135" s="276"/>
      <c r="K135" s="283">
        <v>134</v>
      </c>
      <c r="L135" s="282" t="s">
        <v>4047</v>
      </c>
      <c r="M135" s="282" t="s">
        <v>4048</v>
      </c>
      <c r="N135" s="283">
        <v>58</v>
      </c>
      <c r="O135" s="276"/>
      <c r="P135" s="282" t="s">
        <v>4049</v>
      </c>
      <c r="Q135" s="282" t="s">
        <v>4050</v>
      </c>
      <c r="R135" s="276"/>
      <c r="S135" s="276"/>
      <c r="T135" s="276"/>
      <c r="U135" s="276"/>
      <c r="V135" s="276"/>
      <c r="W135" s="276"/>
      <c r="X135" s="276"/>
      <c r="Y135" s="276"/>
      <c r="Z135" s="276"/>
      <c r="AA135" s="276"/>
      <c r="AB135" s="276"/>
      <c r="AC135" s="276"/>
      <c r="AD135" s="276"/>
      <c r="AE135" s="276"/>
      <c r="AF135" s="289"/>
    </row>
    <row r="136" spans="1:32" ht="45">
      <c r="A136" s="276"/>
      <c r="B136" s="276"/>
      <c r="C136" s="276"/>
      <c r="D136" s="283">
        <v>135</v>
      </c>
      <c r="E136" s="282" t="s">
        <v>4051</v>
      </c>
      <c r="F136" s="282" t="s">
        <v>4052</v>
      </c>
      <c r="G136" s="283">
        <v>4</v>
      </c>
      <c r="H136" s="276"/>
      <c r="I136" s="285"/>
      <c r="J136" s="276"/>
      <c r="K136" s="283">
        <v>135</v>
      </c>
      <c r="L136" s="282" t="s">
        <v>4053</v>
      </c>
      <c r="M136" s="282" t="s">
        <v>4054</v>
      </c>
      <c r="N136" s="283">
        <v>59</v>
      </c>
      <c r="O136" s="276"/>
      <c r="P136" s="282" t="s">
        <v>4055</v>
      </c>
      <c r="Q136" s="282" t="s">
        <v>4056</v>
      </c>
      <c r="R136" s="276"/>
      <c r="S136" s="276"/>
      <c r="T136" s="276"/>
      <c r="U136" s="276"/>
      <c r="V136" s="276"/>
      <c r="W136" s="276"/>
      <c r="X136" s="276"/>
      <c r="Y136" s="276"/>
      <c r="Z136" s="276"/>
      <c r="AA136" s="276"/>
      <c r="AB136" s="276"/>
      <c r="AC136" s="276"/>
      <c r="AD136" s="276"/>
      <c r="AE136" s="276"/>
      <c r="AF136" s="289"/>
    </row>
    <row r="137" spans="1:32" ht="90">
      <c r="A137" s="276"/>
      <c r="B137" s="276"/>
      <c r="C137" s="276"/>
      <c r="D137" s="283">
        <v>136</v>
      </c>
      <c r="E137" s="282" t="s">
        <v>4057</v>
      </c>
      <c r="F137" s="282" t="s">
        <v>4058</v>
      </c>
      <c r="G137" s="283">
        <v>4</v>
      </c>
      <c r="H137" s="276"/>
      <c r="I137" s="285"/>
      <c r="J137" s="276"/>
      <c r="K137" s="283">
        <v>136</v>
      </c>
      <c r="L137" s="282" t="s">
        <v>4059</v>
      </c>
      <c r="M137" s="282" t="s">
        <v>4060</v>
      </c>
      <c r="N137" s="283">
        <v>60</v>
      </c>
      <c r="O137" s="276"/>
      <c r="P137" s="282" t="s">
        <v>4061</v>
      </c>
      <c r="Q137" s="282" t="s">
        <v>4062</v>
      </c>
      <c r="R137" s="276"/>
      <c r="S137" s="276"/>
      <c r="T137" s="276"/>
      <c r="U137" s="276"/>
      <c r="V137" s="276"/>
      <c r="W137" s="276"/>
      <c r="X137" s="276"/>
      <c r="Y137" s="276"/>
      <c r="Z137" s="276"/>
      <c r="AA137" s="276"/>
      <c r="AB137" s="276"/>
      <c r="AC137" s="276"/>
      <c r="AD137" s="276"/>
      <c r="AE137" s="276"/>
      <c r="AF137" s="289"/>
    </row>
    <row r="138" spans="1:32" ht="60">
      <c r="A138" s="276"/>
      <c r="B138" s="276"/>
      <c r="C138" s="276"/>
      <c r="D138" s="283">
        <v>137</v>
      </c>
      <c r="E138" s="282" t="s">
        <v>4063</v>
      </c>
      <c r="F138" s="282" t="s">
        <v>4064</v>
      </c>
      <c r="G138" s="283">
        <v>4</v>
      </c>
      <c r="H138" s="276"/>
      <c r="I138" s="285"/>
      <c r="J138" s="276"/>
      <c r="K138" s="283">
        <v>137</v>
      </c>
      <c r="L138" s="282" t="s">
        <v>4065</v>
      </c>
      <c r="M138" s="282" t="s">
        <v>4066</v>
      </c>
      <c r="N138" s="283">
        <v>71</v>
      </c>
      <c r="O138" s="276"/>
      <c r="P138" s="282" t="s">
        <v>4067</v>
      </c>
      <c r="Q138" s="282" t="s">
        <v>4068</v>
      </c>
      <c r="R138" s="276"/>
      <c r="S138" s="276"/>
      <c r="T138" s="276"/>
      <c r="U138" s="276"/>
      <c r="V138" s="276"/>
      <c r="W138" s="276"/>
      <c r="X138" s="276"/>
      <c r="Y138" s="276"/>
      <c r="Z138" s="276"/>
      <c r="AA138" s="276"/>
      <c r="AB138" s="276"/>
      <c r="AC138" s="276"/>
      <c r="AD138" s="276"/>
      <c r="AE138" s="276"/>
      <c r="AF138" s="289"/>
    </row>
    <row r="139" spans="1:32" ht="45">
      <c r="A139" s="276"/>
      <c r="B139" s="276"/>
      <c r="C139" s="276"/>
      <c r="D139" s="283">
        <v>138</v>
      </c>
      <c r="E139" s="282" t="s">
        <v>4069</v>
      </c>
      <c r="F139" s="282" t="s">
        <v>4070</v>
      </c>
      <c r="G139" s="283">
        <v>4</v>
      </c>
      <c r="H139" s="276"/>
      <c r="I139" s="285"/>
      <c r="J139" s="276"/>
      <c r="K139" s="283">
        <v>138</v>
      </c>
      <c r="L139" s="282" t="s">
        <v>4071</v>
      </c>
      <c r="M139" s="282" t="s">
        <v>4072</v>
      </c>
      <c r="N139" s="283">
        <v>61</v>
      </c>
      <c r="O139" s="276"/>
      <c r="P139" s="282" t="s">
        <v>4073</v>
      </c>
      <c r="Q139" s="282" t="s">
        <v>4074</v>
      </c>
      <c r="R139" s="276"/>
      <c r="S139" s="276"/>
      <c r="T139" s="276"/>
      <c r="U139" s="276"/>
      <c r="V139" s="276"/>
      <c r="W139" s="276"/>
      <c r="X139" s="276"/>
      <c r="Y139" s="276"/>
      <c r="Z139" s="276"/>
      <c r="AA139" s="276"/>
      <c r="AB139" s="276"/>
      <c r="AC139" s="276"/>
      <c r="AD139" s="276"/>
      <c r="AE139" s="276"/>
      <c r="AF139" s="289"/>
    </row>
    <row r="140" spans="1:32" ht="90">
      <c r="A140" s="276"/>
      <c r="B140" s="276"/>
      <c r="C140" s="276"/>
      <c r="D140" s="283">
        <v>139</v>
      </c>
      <c r="E140" s="282" t="s">
        <v>4075</v>
      </c>
      <c r="F140" s="282" t="s">
        <v>4076</v>
      </c>
      <c r="G140" s="283">
        <v>4</v>
      </c>
      <c r="H140" s="276"/>
      <c r="I140" s="285"/>
      <c r="J140" s="276"/>
      <c r="K140" s="283">
        <v>139</v>
      </c>
      <c r="L140" s="282" t="s">
        <v>4077</v>
      </c>
      <c r="M140" s="282" t="s">
        <v>4078</v>
      </c>
      <c r="N140" s="283">
        <v>61</v>
      </c>
      <c r="O140" s="276"/>
      <c r="P140" s="282" t="s">
        <v>4079</v>
      </c>
      <c r="Q140" s="282" t="s">
        <v>4080</v>
      </c>
      <c r="R140" s="276"/>
      <c r="S140" s="276"/>
      <c r="T140" s="276"/>
      <c r="U140" s="276"/>
      <c r="V140" s="276"/>
      <c r="W140" s="276"/>
      <c r="X140" s="276"/>
      <c r="Y140" s="276"/>
      <c r="Z140" s="276"/>
      <c r="AA140" s="276"/>
      <c r="AB140" s="276"/>
      <c r="AC140" s="276"/>
      <c r="AD140" s="276"/>
      <c r="AE140" s="276"/>
      <c r="AF140" s="289"/>
    </row>
    <row r="141" spans="1:32" ht="45">
      <c r="A141" s="276"/>
      <c r="B141" s="276"/>
      <c r="C141" s="276"/>
      <c r="D141" s="283">
        <v>140</v>
      </c>
      <c r="E141" s="282" t="s">
        <v>4081</v>
      </c>
      <c r="F141" s="282" t="s">
        <v>4082</v>
      </c>
      <c r="G141" s="283">
        <v>4</v>
      </c>
      <c r="H141" s="276"/>
      <c r="I141" s="285"/>
      <c r="J141" s="276"/>
      <c r="K141" s="283">
        <v>140</v>
      </c>
      <c r="L141" s="282" t="s">
        <v>4083</v>
      </c>
      <c r="M141" s="282" t="s">
        <v>4084</v>
      </c>
      <c r="N141" s="283">
        <v>61</v>
      </c>
      <c r="O141" s="276"/>
      <c r="P141" s="282" t="s">
        <v>4085</v>
      </c>
      <c r="Q141" s="282" t="s">
        <v>4086</v>
      </c>
      <c r="R141" s="276"/>
      <c r="S141" s="276"/>
      <c r="T141" s="276"/>
      <c r="U141" s="276"/>
      <c r="V141" s="276"/>
      <c r="W141" s="276"/>
      <c r="X141" s="276"/>
      <c r="Y141" s="276"/>
      <c r="Z141" s="276"/>
      <c r="AA141" s="276"/>
      <c r="AB141" s="276"/>
      <c r="AC141" s="276"/>
      <c r="AD141" s="276"/>
      <c r="AE141" s="276"/>
      <c r="AF141" s="289"/>
    </row>
    <row r="142" spans="1:32" ht="60">
      <c r="A142" s="276"/>
      <c r="B142" s="276"/>
      <c r="C142" s="276"/>
      <c r="D142" s="283">
        <v>141</v>
      </c>
      <c r="E142" s="282" t="s">
        <v>4087</v>
      </c>
      <c r="F142" s="282" t="s">
        <v>4088</v>
      </c>
      <c r="G142" s="283">
        <v>4</v>
      </c>
      <c r="H142" s="276"/>
      <c r="I142" s="285"/>
      <c r="J142" s="276"/>
      <c r="K142" s="283">
        <v>141</v>
      </c>
      <c r="L142" s="282" t="s">
        <v>4089</v>
      </c>
      <c r="M142" s="282" t="s">
        <v>4090</v>
      </c>
      <c r="N142" s="283">
        <v>61</v>
      </c>
      <c r="O142" s="276"/>
      <c r="P142" s="282" t="s">
        <v>4091</v>
      </c>
      <c r="Q142" s="282" t="s">
        <v>4092</v>
      </c>
      <c r="R142" s="276"/>
      <c r="S142" s="276"/>
      <c r="T142" s="276"/>
      <c r="U142" s="276"/>
      <c r="V142" s="276"/>
      <c r="W142" s="276"/>
      <c r="X142" s="276"/>
      <c r="Y142" s="276"/>
      <c r="Z142" s="276"/>
      <c r="AA142" s="276"/>
      <c r="AB142" s="276"/>
      <c r="AC142" s="276"/>
      <c r="AD142" s="276"/>
      <c r="AE142" s="276"/>
      <c r="AF142" s="289"/>
    </row>
    <row r="143" spans="1:32" ht="45">
      <c r="A143" s="276"/>
      <c r="B143" s="276"/>
      <c r="C143" s="276"/>
      <c r="D143" s="283">
        <v>142</v>
      </c>
      <c r="E143" s="282" t="s">
        <v>4093</v>
      </c>
      <c r="F143" s="282" t="s">
        <v>4094</v>
      </c>
      <c r="G143" s="283">
        <v>4</v>
      </c>
      <c r="H143" s="276"/>
      <c r="I143" s="285"/>
      <c r="J143" s="276"/>
      <c r="K143" s="283">
        <v>142</v>
      </c>
      <c r="L143" s="282" t="s">
        <v>4095</v>
      </c>
      <c r="M143" s="282" t="s">
        <v>4096</v>
      </c>
      <c r="N143" s="283">
        <v>61</v>
      </c>
      <c r="O143" s="276"/>
      <c r="P143" s="282" t="s">
        <v>4097</v>
      </c>
      <c r="Q143" s="282" t="s">
        <v>4098</v>
      </c>
      <c r="R143" s="276"/>
      <c r="S143" s="276"/>
      <c r="T143" s="276"/>
      <c r="U143" s="276"/>
      <c r="V143" s="276"/>
      <c r="W143" s="276"/>
      <c r="X143" s="276"/>
      <c r="Y143" s="276"/>
      <c r="Z143" s="276"/>
      <c r="AA143" s="276"/>
      <c r="AB143" s="276"/>
      <c r="AC143" s="276"/>
      <c r="AD143" s="276"/>
      <c r="AE143" s="276"/>
      <c r="AF143" s="289"/>
    </row>
    <row r="144" spans="1:32" ht="45">
      <c r="A144" s="276"/>
      <c r="B144" s="276"/>
      <c r="C144" s="276"/>
      <c r="D144" s="283">
        <v>143</v>
      </c>
      <c r="E144" s="282" t="s">
        <v>4099</v>
      </c>
      <c r="F144" s="282" t="s">
        <v>4100</v>
      </c>
      <c r="G144" s="283">
        <v>4</v>
      </c>
      <c r="H144" s="276"/>
      <c r="I144" s="285"/>
      <c r="J144" s="276"/>
      <c r="K144" s="283">
        <v>143</v>
      </c>
      <c r="L144" s="282" t="s">
        <v>4101</v>
      </c>
      <c r="M144" s="282" t="s">
        <v>4102</v>
      </c>
      <c r="N144" s="283">
        <v>61</v>
      </c>
      <c r="O144" s="276"/>
      <c r="P144" s="282" t="s">
        <v>4103</v>
      </c>
      <c r="Q144" s="282" t="s">
        <v>4104</v>
      </c>
      <c r="R144" s="276"/>
      <c r="S144" s="276"/>
      <c r="T144" s="276"/>
      <c r="U144" s="276"/>
      <c r="V144" s="276"/>
      <c r="W144" s="276"/>
      <c r="X144" s="276"/>
      <c r="Y144" s="276"/>
      <c r="Z144" s="276"/>
      <c r="AA144" s="276"/>
      <c r="AB144" s="276"/>
      <c r="AC144" s="276"/>
      <c r="AD144" s="276"/>
      <c r="AE144" s="276"/>
      <c r="AF144" s="289"/>
    </row>
    <row r="145" spans="1:32" ht="60">
      <c r="A145" s="276"/>
      <c r="B145" s="276"/>
      <c r="C145" s="276"/>
      <c r="D145" s="283">
        <v>144</v>
      </c>
      <c r="E145" s="282" t="s">
        <v>4105</v>
      </c>
      <c r="F145" s="282" t="s">
        <v>4106</v>
      </c>
      <c r="G145" s="283">
        <v>4</v>
      </c>
      <c r="H145" s="276"/>
      <c r="I145" s="285"/>
      <c r="J145" s="276"/>
      <c r="K145" s="283">
        <v>144</v>
      </c>
      <c r="L145" s="282" t="s">
        <v>4107</v>
      </c>
      <c r="M145" s="282" t="s">
        <v>4108</v>
      </c>
      <c r="N145" s="283">
        <v>62</v>
      </c>
      <c r="O145" s="276"/>
      <c r="P145" s="282" t="s">
        <v>4109</v>
      </c>
      <c r="Q145" s="282" t="s">
        <v>4110</v>
      </c>
      <c r="R145" s="276"/>
      <c r="S145" s="276"/>
      <c r="T145" s="276"/>
      <c r="U145" s="276"/>
      <c r="V145" s="276"/>
      <c r="W145" s="276"/>
      <c r="X145" s="276"/>
      <c r="Y145" s="276"/>
      <c r="Z145" s="276"/>
      <c r="AA145" s="276"/>
      <c r="AB145" s="276"/>
      <c r="AC145" s="276"/>
      <c r="AD145" s="276"/>
      <c r="AE145" s="276"/>
      <c r="AF145" s="289"/>
    </row>
    <row r="146" spans="1:32" ht="60">
      <c r="A146" s="276"/>
      <c r="B146" s="276"/>
      <c r="C146" s="276"/>
      <c r="D146" s="283">
        <v>145</v>
      </c>
      <c r="E146" s="282" t="s">
        <v>4111</v>
      </c>
      <c r="F146" s="282" t="s">
        <v>4112</v>
      </c>
      <c r="G146" s="283">
        <v>4</v>
      </c>
      <c r="H146" s="276"/>
      <c r="I146" s="285"/>
      <c r="J146" s="276"/>
      <c r="K146" s="283">
        <v>145</v>
      </c>
      <c r="L146" s="282" t="s">
        <v>4113</v>
      </c>
      <c r="M146" s="282" t="s">
        <v>4114</v>
      </c>
      <c r="N146" s="283">
        <v>62</v>
      </c>
      <c r="O146" s="276"/>
      <c r="P146" s="282" t="s">
        <v>4115</v>
      </c>
      <c r="Q146" s="282" t="s">
        <v>4116</v>
      </c>
      <c r="R146" s="276"/>
      <c r="S146" s="276"/>
      <c r="T146" s="276"/>
      <c r="U146" s="276"/>
      <c r="V146" s="276"/>
      <c r="W146" s="276"/>
      <c r="X146" s="276"/>
      <c r="Y146" s="276"/>
      <c r="Z146" s="276"/>
      <c r="AA146" s="276"/>
      <c r="AB146" s="276"/>
      <c r="AC146" s="276"/>
      <c r="AD146" s="276"/>
      <c r="AE146" s="276"/>
      <c r="AF146" s="289"/>
    </row>
    <row r="147" spans="1:32" ht="60">
      <c r="A147" s="276"/>
      <c r="B147" s="276"/>
      <c r="C147" s="276"/>
      <c r="D147" s="283">
        <v>146</v>
      </c>
      <c r="E147" s="282" t="s">
        <v>4117</v>
      </c>
      <c r="F147" s="282" t="s">
        <v>4118</v>
      </c>
      <c r="G147" s="283">
        <v>4</v>
      </c>
      <c r="H147" s="276"/>
      <c r="I147" s="285"/>
      <c r="J147" s="276"/>
      <c r="K147" s="283">
        <v>146</v>
      </c>
      <c r="L147" s="282" t="s">
        <v>4119</v>
      </c>
      <c r="M147" s="282" t="s">
        <v>4120</v>
      </c>
      <c r="N147" s="283">
        <v>62</v>
      </c>
      <c r="O147" s="276"/>
      <c r="P147" s="282" t="s">
        <v>4121</v>
      </c>
      <c r="Q147" s="282" t="s">
        <v>4122</v>
      </c>
      <c r="R147" s="276"/>
      <c r="S147" s="276"/>
      <c r="T147" s="276"/>
      <c r="U147" s="276"/>
      <c r="V147" s="276"/>
      <c r="W147" s="276"/>
      <c r="X147" s="276"/>
      <c r="Y147" s="276"/>
      <c r="Z147" s="276"/>
      <c r="AA147" s="276"/>
      <c r="AB147" s="276"/>
      <c r="AC147" s="276"/>
      <c r="AD147" s="276"/>
      <c r="AE147" s="276"/>
      <c r="AF147" s="289"/>
    </row>
    <row r="148" spans="1:32" ht="60">
      <c r="A148" s="276"/>
      <c r="B148" s="276"/>
      <c r="C148" s="276"/>
      <c r="D148" s="283">
        <v>147</v>
      </c>
      <c r="E148" s="282" t="s">
        <v>4123</v>
      </c>
      <c r="F148" s="282" t="s">
        <v>4124</v>
      </c>
      <c r="G148" s="283">
        <v>4</v>
      </c>
      <c r="H148" s="276"/>
      <c r="I148" s="285"/>
      <c r="J148" s="276"/>
      <c r="K148" s="283">
        <v>147</v>
      </c>
      <c r="L148" s="282" t="s">
        <v>4125</v>
      </c>
      <c r="M148" s="282" t="s">
        <v>4126</v>
      </c>
      <c r="N148" s="283">
        <v>62</v>
      </c>
      <c r="O148" s="276"/>
      <c r="P148" s="282" t="s">
        <v>4127</v>
      </c>
      <c r="Q148" s="282" t="s">
        <v>4128</v>
      </c>
      <c r="R148" s="276"/>
      <c r="S148" s="276"/>
      <c r="T148" s="276"/>
      <c r="U148" s="276"/>
      <c r="V148" s="276"/>
      <c r="W148" s="276"/>
      <c r="X148" s="276"/>
      <c r="Y148" s="276"/>
      <c r="Z148" s="276"/>
      <c r="AA148" s="276"/>
      <c r="AB148" s="276"/>
      <c r="AC148" s="276"/>
      <c r="AD148" s="276"/>
      <c r="AE148" s="276"/>
      <c r="AF148" s="289"/>
    </row>
    <row r="149" spans="1:32" ht="60">
      <c r="A149" s="276"/>
      <c r="B149" s="276"/>
      <c r="C149" s="276"/>
      <c r="D149" s="283">
        <v>148</v>
      </c>
      <c r="E149" s="282" t="s">
        <v>4129</v>
      </c>
      <c r="F149" s="282" t="s">
        <v>4130</v>
      </c>
      <c r="G149" s="283">
        <v>4</v>
      </c>
      <c r="H149" s="276"/>
      <c r="I149" s="285"/>
      <c r="J149" s="276"/>
      <c r="K149" s="283">
        <v>148</v>
      </c>
      <c r="L149" s="282" t="s">
        <v>4131</v>
      </c>
      <c r="M149" s="282" t="s">
        <v>4132</v>
      </c>
      <c r="N149" s="283">
        <v>62</v>
      </c>
      <c r="O149" s="276"/>
      <c r="P149" s="282" t="s">
        <v>4133</v>
      </c>
      <c r="Q149" s="282" t="s">
        <v>4134</v>
      </c>
      <c r="R149" s="276"/>
      <c r="S149" s="276"/>
      <c r="T149" s="276"/>
      <c r="U149" s="276"/>
      <c r="V149" s="276"/>
      <c r="W149" s="276"/>
      <c r="X149" s="276"/>
      <c r="Y149" s="276"/>
      <c r="Z149" s="276"/>
      <c r="AA149" s="276"/>
      <c r="AB149" s="276"/>
      <c r="AC149" s="276"/>
      <c r="AD149" s="276"/>
      <c r="AE149" s="276"/>
      <c r="AF149" s="289"/>
    </row>
    <row r="150" spans="1:32" ht="45">
      <c r="A150" s="276"/>
      <c r="B150" s="276"/>
      <c r="C150" s="276"/>
      <c r="D150" s="283">
        <v>149</v>
      </c>
      <c r="E150" s="282" t="s">
        <v>4135</v>
      </c>
      <c r="F150" s="282" t="s">
        <v>4136</v>
      </c>
      <c r="G150" s="283">
        <v>4</v>
      </c>
      <c r="H150" s="276"/>
      <c r="I150" s="285"/>
      <c r="J150" s="276"/>
      <c r="K150" s="283">
        <v>149</v>
      </c>
      <c r="L150" s="282" t="s">
        <v>4137</v>
      </c>
      <c r="M150" s="282" t="s">
        <v>4138</v>
      </c>
      <c r="N150" s="283">
        <v>62</v>
      </c>
      <c r="O150" s="276"/>
      <c r="P150" s="282" t="s">
        <v>4139</v>
      </c>
      <c r="Q150" s="282" t="s">
        <v>4140</v>
      </c>
      <c r="R150" s="276"/>
      <c r="S150" s="276"/>
      <c r="T150" s="276"/>
      <c r="U150" s="276"/>
      <c r="V150" s="276"/>
      <c r="W150" s="276"/>
      <c r="X150" s="276"/>
      <c r="Y150" s="276"/>
      <c r="Z150" s="276"/>
      <c r="AA150" s="276"/>
      <c r="AB150" s="276"/>
      <c r="AC150" s="276"/>
      <c r="AD150" s="276"/>
      <c r="AE150" s="276"/>
      <c r="AF150" s="289"/>
    </row>
    <row r="151" spans="1:32" ht="60">
      <c r="A151" s="276"/>
      <c r="B151" s="276"/>
      <c r="C151" s="276"/>
      <c r="D151" s="283">
        <v>150</v>
      </c>
      <c r="E151" s="282" t="s">
        <v>4141</v>
      </c>
      <c r="F151" s="282" t="s">
        <v>4142</v>
      </c>
      <c r="G151" s="283">
        <v>4</v>
      </c>
      <c r="H151" s="276"/>
      <c r="I151" s="285"/>
      <c r="J151" s="276"/>
      <c r="K151" s="283">
        <v>150</v>
      </c>
      <c r="L151" s="282" t="s">
        <v>4143</v>
      </c>
      <c r="M151" s="282" t="s">
        <v>4144</v>
      </c>
      <c r="N151" s="283">
        <v>62</v>
      </c>
      <c r="O151" s="276"/>
      <c r="P151" s="282" t="s">
        <v>4145</v>
      </c>
      <c r="Q151" s="282" t="s">
        <v>4146</v>
      </c>
      <c r="R151" s="276"/>
      <c r="S151" s="276"/>
      <c r="T151" s="276"/>
      <c r="U151" s="276"/>
      <c r="V151" s="276"/>
      <c r="W151" s="276"/>
      <c r="X151" s="276"/>
      <c r="Y151" s="276"/>
      <c r="Z151" s="276"/>
      <c r="AA151" s="276"/>
      <c r="AB151" s="276"/>
      <c r="AC151" s="276"/>
      <c r="AD151" s="276"/>
      <c r="AE151" s="276"/>
      <c r="AF151" s="289"/>
    </row>
    <row r="152" spans="1:32" ht="30">
      <c r="A152" s="276"/>
      <c r="B152" s="276"/>
      <c r="C152" s="276"/>
      <c r="D152" s="283">
        <v>151</v>
      </c>
      <c r="E152" s="282" t="s">
        <v>4147</v>
      </c>
      <c r="F152" s="282" t="s">
        <v>4148</v>
      </c>
      <c r="G152" s="283">
        <v>4</v>
      </c>
      <c r="H152" s="276"/>
      <c r="I152" s="285"/>
      <c r="J152" s="276"/>
      <c r="K152" s="283">
        <v>151</v>
      </c>
      <c r="L152" s="282" t="s">
        <v>4149</v>
      </c>
      <c r="M152" s="282" t="s">
        <v>4150</v>
      </c>
      <c r="N152" s="283">
        <v>62</v>
      </c>
      <c r="O152" s="276"/>
      <c r="P152" s="282" t="s">
        <v>4151</v>
      </c>
      <c r="Q152" s="282" t="s">
        <v>4152</v>
      </c>
      <c r="R152" s="276"/>
      <c r="S152" s="276"/>
      <c r="T152" s="276"/>
      <c r="U152" s="276"/>
      <c r="V152" s="276"/>
      <c r="W152" s="276"/>
      <c r="X152" s="276"/>
      <c r="Y152" s="276"/>
      <c r="Z152" s="276"/>
      <c r="AA152" s="276"/>
      <c r="AB152" s="276"/>
      <c r="AC152" s="276"/>
      <c r="AD152" s="276"/>
      <c r="AE152" s="276"/>
      <c r="AF152" s="289"/>
    </row>
    <row r="153" spans="1:32" ht="45">
      <c r="A153" s="276"/>
      <c r="B153" s="276"/>
      <c r="C153" s="276"/>
      <c r="D153" s="283">
        <v>152</v>
      </c>
      <c r="E153" s="282" t="s">
        <v>4153</v>
      </c>
      <c r="F153" s="282" t="s">
        <v>4154</v>
      </c>
      <c r="G153" s="283">
        <v>4</v>
      </c>
      <c r="H153" s="276"/>
      <c r="I153" s="285"/>
      <c r="J153" s="276"/>
      <c r="K153" s="283">
        <v>152</v>
      </c>
      <c r="L153" s="282" t="s">
        <v>4155</v>
      </c>
      <c r="M153" s="282" t="s">
        <v>4156</v>
      </c>
      <c r="N153" s="283">
        <v>62</v>
      </c>
      <c r="O153" s="276"/>
      <c r="P153" s="282" t="s">
        <v>4157</v>
      </c>
      <c r="Q153" s="282" t="s">
        <v>4158</v>
      </c>
      <c r="R153" s="276"/>
      <c r="S153" s="276"/>
      <c r="T153" s="276"/>
      <c r="U153" s="276"/>
      <c r="V153" s="276"/>
      <c r="W153" s="276"/>
      <c r="X153" s="276"/>
      <c r="Y153" s="276"/>
      <c r="Z153" s="276"/>
      <c r="AA153" s="276"/>
      <c r="AB153" s="276"/>
      <c r="AC153" s="276"/>
      <c r="AD153" s="276"/>
      <c r="AE153" s="276"/>
      <c r="AF153" s="289"/>
    </row>
    <row r="154" spans="1:32" ht="75">
      <c r="A154" s="276"/>
      <c r="B154" s="276"/>
      <c r="C154" s="276"/>
      <c r="D154" s="283">
        <v>153</v>
      </c>
      <c r="E154" s="282" t="s">
        <v>4159</v>
      </c>
      <c r="F154" s="282" t="s">
        <v>4160</v>
      </c>
      <c r="G154" s="283">
        <v>5</v>
      </c>
      <c r="H154" s="276"/>
      <c r="I154" s="285"/>
      <c r="J154" s="276"/>
      <c r="K154" s="283">
        <v>153</v>
      </c>
      <c r="L154" s="282" t="s">
        <v>4161</v>
      </c>
      <c r="M154" s="282" t="s">
        <v>4162</v>
      </c>
      <c r="N154" s="283">
        <v>62</v>
      </c>
      <c r="O154" s="276"/>
      <c r="P154" s="282" t="s">
        <v>4163</v>
      </c>
      <c r="Q154" s="282" t="s">
        <v>4164</v>
      </c>
      <c r="R154" s="276"/>
      <c r="S154" s="276"/>
      <c r="T154" s="276"/>
      <c r="U154" s="276"/>
      <c r="V154" s="276"/>
      <c r="W154" s="276"/>
      <c r="X154" s="276"/>
      <c r="Y154" s="276"/>
      <c r="Z154" s="276"/>
      <c r="AA154" s="276"/>
      <c r="AB154" s="276"/>
      <c r="AC154" s="276"/>
      <c r="AD154" s="276"/>
      <c r="AE154" s="276"/>
      <c r="AF154" s="289"/>
    </row>
    <row r="155" spans="1:32" ht="45">
      <c r="A155" s="276"/>
      <c r="B155" s="276"/>
      <c r="C155" s="276"/>
      <c r="D155" s="283">
        <v>154</v>
      </c>
      <c r="E155" s="282" t="s">
        <v>4165</v>
      </c>
      <c r="F155" s="282" t="s">
        <v>4166</v>
      </c>
      <c r="G155" s="283">
        <v>5</v>
      </c>
      <c r="H155" s="276"/>
      <c r="I155" s="285"/>
      <c r="J155" s="276"/>
      <c r="K155" s="283">
        <v>154</v>
      </c>
      <c r="L155" s="282" t="s">
        <v>4167</v>
      </c>
      <c r="M155" s="282" t="s">
        <v>4168</v>
      </c>
      <c r="N155" s="283">
        <v>62</v>
      </c>
      <c r="O155" s="276"/>
      <c r="P155" s="282" t="s">
        <v>4169</v>
      </c>
      <c r="Q155" s="282" t="s">
        <v>4170</v>
      </c>
      <c r="R155" s="276"/>
      <c r="S155" s="276"/>
      <c r="T155" s="276"/>
      <c r="U155" s="276"/>
      <c r="V155" s="276"/>
      <c r="W155" s="276"/>
      <c r="X155" s="276"/>
      <c r="Y155" s="276"/>
      <c r="Z155" s="276"/>
      <c r="AA155" s="276"/>
      <c r="AB155" s="276"/>
      <c r="AC155" s="276"/>
      <c r="AD155" s="276"/>
      <c r="AE155" s="276"/>
      <c r="AF155" s="289"/>
    </row>
    <row r="156" spans="1:32" ht="45">
      <c r="A156" s="276"/>
      <c r="B156" s="276"/>
      <c r="C156" s="276"/>
      <c r="D156" s="283">
        <v>155</v>
      </c>
      <c r="E156" s="282" t="s">
        <v>4171</v>
      </c>
      <c r="F156" s="282" t="s">
        <v>4172</v>
      </c>
      <c r="G156" s="283">
        <v>5</v>
      </c>
      <c r="H156" s="276"/>
      <c r="I156" s="285"/>
      <c r="J156" s="276"/>
      <c r="K156" s="283">
        <v>155</v>
      </c>
      <c r="L156" s="282" t="s">
        <v>4173</v>
      </c>
      <c r="M156" s="282" t="s">
        <v>4174</v>
      </c>
      <c r="N156" s="283">
        <v>62</v>
      </c>
      <c r="O156" s="276"/>
      <c r="P156" s="282" t="s">
        <v>4175</v>
      </c>
      <c r="Q156" s="282" t="s">
        <v>4176</v>
      </c>
      <c r="R156" s="276"/>
      <c r="S156" s="276"/>
      <c r="T156" s="276"/>
      <c r="U156" s="276"/>
      <c r="V156" s="276"/>
      <c r="W156" s="276"/>
      <c r="X156" s="276"/>
      <c r="Y156" s="276"/>
      <c r="Z156" s="276"/>
      <c r="AA156" s="276"/>
      <c r="AB156" s="276"/>
      <c r="AC156" s="276"/>
      <c r="AD156" s="276"/>
      <c r="AE156" s="276"/>
      <c r="AF156" s="289"/>
    </row>
    <row r="157" spans="1:32" ht="60">
      <c r="A157" s="276"/>
      <c r="B157" s="276"/>
      <c r="C157" s="276"/>
      <c r="D157" s="283">
        <v>156</v>
      </c>
      <c r="E157" s="282" t="s">
        <v>4177</v>
      </c>
      <c r="F157" s="282" t="s">
        <v>4178</v>
      </c>
      <c r="G157" s="283">
        <v>5</v>
      </c>
      <c r="H157" s="276"/>
      <c r="I157" s="285"/>
      <c r="J157" s="276"/>
      <c r="K157" s="283">
        <v>156</v>
      </c>
      <c r="L157" s="282" t="s">
        <v>4179</v>
      </c>
      <c r="M157" s="282" t="s">
        <v>4180</v>
      </c>
      <c r="N157" s="283">
        <v>62</v>
      </c>
      <c r="O157" s="276"/>
      <c r="P157" s="282" t="s">
        <v>4181</v>
      </c>
      <c r="Q157" s="282" t="s">
        <v>4182</v>
      </c>
      <c r="R157" s="276"/>
      <c r="S157" s="276"/>
      <c r="T157" s="276"/>
      <c r="U157" s="276"/>
      <c r="V157" s="276"/>
      <c r="W157" s="276"/>
      <c r="X157" s="276"/>
      <c r="Y157" s="276"/>
      <c r="Z157" s="276"/>
      <c r="AA157" s="276"/>
      <c r="AB157" s="276"/>
      <c r="AC157" s="276"/>
      <c r="AD157" s="276"/>
      <c r="AE157" s="276"/>
      <c r="AF157" s="289"/>
    </row>
    <row r="158" spans="1:32" ht="60">
      <c r="A158" s="276"/>
      <c r="B158" s="276"/>
      <c r="C158" s="276"/>
      <c r="D158" s="283">
        <v>157</v>
      </c>
      <c r="E158" s="282" t="s">
        <v>4183</v>
      </c>
      <c r="F158" s="282" t="s">
        <v>4184</v>
      </c>
      <c r="G158" s="283">
        <v>5</v>
      </c>
      <c r="H158" s="276"/>
      <c r="I158" s="285"/>
      <c r="J158" s="276"/>
      <c r="K158" s="283">
        <v>157</v>
      </c>
      <c r="L158" s="282" t="s">
        <v>4185</v>
      </c>
      <c r="M158" s="282" t="s">
        <v>4186</v>
      </c>
      <c r="N158" s="283">
        <v>62</v>
      </c>
      <c r="O158" s="276"/>
      <c r="P158" s="282" t="s">
        <v>4187</v>
      </c>
      <c r="Q158" s="282" t="s">
        <v>4188</v>
      </c>
      <c r="R158" s="276"/>
      <c r="S158" s="276"/>
      <c r="T158" s="276"/>
      <c r="U158" s="276"/>
      <c r="V158" s="276"/>
      <c r="W158" s="276"/>
      <c r="X158" s="276"/>
      <c r="Y158" s="276"/>
      <c r="Z158" s="276"/>
      <c r="AA158" s="276"/>
      <c r="AB158" s="276"/>
      <c r="AC158" s="276"/>
      <c r="AD158" s="276"/>
      <c r="AE158" s="276"/>
      <c r="AF158" s="289"/>
    </row>
    <row r="159" spans="1:32" ht="45">
      <c r="A159" s="276"/>
      <c r="B159" s="276"/>
      <c r="C159" s="276"/>
      <c r="D159" s="283">
        <v>158</v>
      </c>
      <c r="E159" s="282" t="s">
        <v>4189</v>
      </c>
      <c r="F159" s="282" t="s">
        <v>4190</v>
      </c>
      <c r="G159" s="283">
        <v>5</v>
      </c>
      <c r="H159" s="276"/>
      <c r="I159" s="285"/>
      <c r="J159" s="276"/>
      <c r="K159" s="283">
        <v>158</v>
      </c>
      <c r="L159" s="282" t="s">
        <v>4191</v>
      </c>
      <c r="M159" s="282" t="s">
        <v>4192</v>
      </c>
      <c r="N159" s="283">
        <v>62</v>
      </c>
      <c r="O159" s="276"/>
      <c r="P159" s="282" t="s">
        <v>4193</v>
      </c>
      <c r="Q159" s="282" t="s">
        <v>4194</v>
      </c>
      <c r="R159" s="276"/>
      <c r="S159" s="276"/>
      <c r="T159" s="276"/>
      <c r="U159" s="276"/>
      <c r="V159" s="276"/>
      <c r="W159" s="276"/>
      <c r="X159" s="276"/>
      <c r="Y159" s="276"/>
      <c r="Z159" s="276"/>
      <c r="AA159" s="276"/>
      <c r="AB159" s="276"/>
      <c r="AC159" s="276"/>
      <c r="AD159" s="276"/>
      <c r="AE159" s="276"/>
      <c r="AF159" s="289"/>
    </row>
    <row r="160" spans="1:32" ht="60">
      <c r="A160" s="276"/>
      <c r="B160" s="276"/>
      <c r="C160" s="276"/>
      <c r="D160" s="283">
        <v>159</v>
      </c>
      <c r="E160" s="282" t="s">
        <v>4195</v>
      </c>
      <c r="F160" s="282" t="s">
        <v>4196</v>
      </c>
      <c r="G160" s="283">
        <v>5</v>
      </c>
      <c r="H160" s="276"/>
      <c r="I160" s="285"/>
      <c r="J160" s="276"/>
      <c r="K160" s="283">
        <v>159</v>
      </c>
      <c r="L160" s="282" t="s">
        <v>4197</v>
      </c>
      <c r="M160" s="282" t="s">
        <v>4198</v>
      </c>
      <c r="N160" s="283">
        <v>62</v>
      </c>
      <c r="O160" s="276"/>
      <c r="P160" s="282" t="s">
        <v>4199</v>
      </c>
      <c r="Q160" s="282" t="s">
        <v>4200</v>
      </c>
      <c r="R160" s="276"/>
      <c r="S160" s="276"/>
      <c r="T160" s="276"/>
      <c r="U160" s="276"/>
      <c r="V160" s="276"/>
      <c r="W160" s="276"/>
      <c r="X160" s="276"/>
      <c r="Y160" s="276"/>
      <c r="Z160" s="276"/>
      <c r="AA160" s="276"/>
      <c r="AB160" s="276"/>
      <c r="AC160" s="276"/>
      <c r="AD160" s="276"/>
      <c r="AE160" s="276"/>
      <c r="AF160" s="289"/>
    </row>
    <row r="161" spans="1:32" ht="60">
      <c r="A161" s="276"/>
      <c r="B161" s="276"/>
      <c r="C161" s="276"/>
      <c r="D161" s="283">
        <v>160</v>
      </c>
      <c r="E161" s="282" t="s">
        <v>4201</v>
      </c>
      <c r="F161" s="282" t="s">
        <v>4202</v>
      </c>
      <c r="G161" s="283">
        <v>5</v>
      </c>
      <c r="H161" s="276"/>
      <c r="I161" s="285"/>
      <c r="J161" s="276"/>
      <c r="K161" s="283">
        <v>160</v>
      </c>
      <c r="L161" s="282" t="s">
        <v>4203</v>
      </c>
      <c r="M161" s="282" t="s">
        <v>4204</v>
      </c>
      <c r="N161" s="283">
        <v>62</v>
      </c>
      <c r="O161" s="276"/>
      <c r="P161" s="282" t="s">
        <v>4205</v>
      </c>
      <c r="Q161" s="282" t="s">
        <v>4206</v>
      </c>
      <c r="R161" s="276"/>
      <c r="S161" s="276"/>
      <c r="T161" s="276"/>
      <c r="U161" s="276"/>
      <c r="V161" s="276"/>
      <c r="W161" s="276"/>
      <c r="X161" s="276"/>
      <c r="Y161" s="276"/>
      <c r="Z161" s="276"/>
      <c r="AA161" s="276"/>
      <c r="AB161" s="276"/>
      <c r="AC161" s="276"/>
      <c r="AD161" s="276"/>
      <c r="AE161" s="276"/>
      <c r="AF161" s="289"/>
    </row>
    <row r="162" spans="1:32" ht="30">
      <c r="A162" s="276"/>
      <c r="B162" s="276"/>
      <c r="C162" s="276"/>
      <c r="D162" s="283">
        <v>161</v>
      </c>
      <c r="E162" s="282" t="s">
        <v>4207</v>
      </c>
      <c r="F162" s="282" t="s">
        <v>4208</v>
      </c>
      <c r="G162" s="283">
        <v>5</v>
      </c>
      <c r="H162" s="276"/>
      <c r="I162" s="285"/>
      <c r="J162" s="276"/>
      <c r="K162" s="283">
        <v>161</v>
      </c>
      <c r="L162" s="282" t="s">
        <v>4209</v>
      </c>
      <c r="M162" s="282" t="s">
        <v>4210</v>
      </c>
      <c r="N162" s="283">
        <v>63</v>
      </c>
      <c r="O162" s="276"/>
      <c r="P162" s="282" t="s">
        <v>4211</v>
      </c>
      <c r="Q162" s="282" t="s">
        <v>4212</v>
      </c>
      <c r="R162" s="276"/>
      <c r="S162" s="276"/>
      <c r="T162" s="276"/>
      <c r="U162" s="276"/>
      <c r="V162" s="276"/>
      <c r="W162" s="276"/>
      <c r="X162" s="276"/>
      <c r="Y162" s="276"/>
      <c r="Z162" s="276"/>
      <c r="AA162" s="276"/>
      <c r="AB162" s="276"/>
      <c r="AC162" s="276"/>
      <c r="AD162" s="276"/>
      <c r="AE162" s="276"/>
      <c r="AF162" s="289"/>
    </row>
    <row r="163" spans="1:32" ht="60">
      <c r="A163" s="276"/>
      <c r="B163" s="276"/>
      <c r="C163" s="276"/>
      <c r="D163" s="283">
        <v>162</v>
      </c>
      <c r="E163" s="282" t="s">
        <v>4213</v>
      </c>
      <c r="F163" s="282" t="s">
        <v>4214</v>
      </c>
      <c r="G163" s="283">
        <v>5</v>
      </c>
      <c r="H163" s="276"/>
      <c r="I163" s="285"/>
      <c r="J163" s="276"/>
      <c r="K163" s="283">
        <v>162</v>
      </c>
      <c r="L163" s="282" t="s">
        <v>4215</v>
      </c>
      <c r="M163" s="282" t="s">
        <v>4216</v>
      </c>
      <c r="N163" s="283">
        <v>63</v>
      </c>
      <c r="O163" s="276"/>
      <c r="P163" s="282" t="s">
        <v>4217</v>
      </c>
      <c r="Q163" s="282" t="s">
        <v>4218</v>
      </c>
      <c r="R163" s="276"/>
      <c r="S163" s="276"/>
      <c r="T163" s="276"/>
      <c r="U163" s="276"/>
      <c r="V163" s="276"/>
      <c r="W163" s="276"/>
      <c r="X163" s="276"/>
      <c r="Y163" s="276"/>
      <c r="Z163" s="276"/>
      <c r="AA163" s="276"/>
      <c r="AB163" s="276"/>
      <c r="AC163" s="276"/>
      <c r="AD163" s="276"/>
      <c r="AE163" s="276"/>
      <c r="AF163" s="289"/>
    </row>
    <row r="164" spans="1:32" ht="60">
      <c r="A164" s="276"/>
      <c r="B164" s="276"/>
      <c r="C164" s="276"/>
      <c r="D164" s="283">
        <v>163</v>
      </c>
      <c r="E164" s="282" t="s">
        <v>4219</v>
      </c>
      <c r="F164" s="282" t="s">
        <v>4220</v>
      </c>
      <c r="G164" s="283">
        <v>5</v>
      </c>
      <c r="H164" s="276"/>
      <c r="I164" s="285"/>
      <c r="J164" s="276"/>
      <c r="K164" s="283">
        <v>163</v>
      </c>
      <c r="L164" s="282" t="s">
        <v>4221</v>
      </c>
      <c r="M164" s="282" t="s">
        <v>4222</v>
      </c>
      <c r="N164" s="283">
        <v>63</v>
      </c>
      <c r="O164" s="276"/>
      <c r="P164" s="282" t="s">
        <v>4223</v>
      </c>
      <c r="Q164" s="282" t="s">
        <v>4224</v>
      </c>
      <c r="R164" s="276"/>
      <c r="S164" s="276"/>
      <c r="T164" s="276"/>
      <c r="U164" s="276"/>
      <c r="V164" s="276"/>
      <c r="W164" s="276"/>
      <c r="X164" s="276"/>
      <c r="Y164" s="276"/>
      <c r="Z164" s="276"/>
      <c r="AA164" s="276"/>
      <c r="AB164" s="276"/>
      <c r="AC164" s="276"/>
      <c r="AD164" s="276"/>
      <c r="AE164" s="276"/>
      <c r="AF164" s="289"/>
    </row>
    <row r="165" spans="1:32" ht="45">
      <c r="A165" s="276"/>
      <c r="B165" s="276"/>
      <c r="C165" s="276"/>
      <c r="D165" s="283">
        <v>164</v>
      </c>
      <c r="E165" s="282" t="s">
        <v>4225</v>
      </c>
      <c r="F165" s="282" t="s">
        <v>4226</v>
      </c>
      <c r="G165" s="283">
        <v>5</v>
      </c>
      <c r="H165" s="276"/>
      <c r="I165" s="285"/>
      <c r="J165" s="276"/>
      <c r="K165" s="283">
        <v>164</v>
      </c>
      <c r="L165" s="282" t="s">
        <v>4227</v>
      </c>
      <c r="M165" s="282" t="s">
        <v>4228</v>
      </c>
      <c r="N165" s="283">
        <v>64</v>
      </c>
      <c r="O165" s="276"/>
      <c r="P165" s="282" t="s">
        <v>4229</v>
      </c>
      <c r="Q165" s="282" t="s">
        <v>4230</v>
      </c>
      <c r="R165" s="276"/>
      <c r="S165" s="276"/>
      <c r="T165" s="276"/>
      <c r="U165" s="276"/>
      <c r="V165" s="276"/>
      <c r="W165" s="276"/>
      <c r="X165" s="276"/>
      <c r="Y165" s="276"/>
      <c r="Z165" s="276"/>
      <c r="AA165" s="276"/>
      <c r="AB165" s="276"/>
      <c r="AC165" s="276"/>
      <c r="AD165" s="276"/>
      <c r="AE165" s="276"/>
      <c r="AF165" s="289"/>
    </row>
    <row r="166" spans="1:32" ht="45">
      <c r="A166" s="276"/>
      <c r="B166" s="276"/>
      <c r="C166" s="276"/>
      <c r="D166" s="283">
        <v>165</v>
      </c>
      <c r="E166" s="282" t="s">
        <v>4231</v>
      </c>
      <c r="F166" s="282" t="s">
        <v>4232</v>
      </c>
      <c r="G166" s="283">
        <v>5</v>
      </c>
      <c r="H166" s="276"/>
      <c r="I166" s="285"/>
      <c r="J166" s="276"/>
      <c r="K166" s="283">
        <v>165</v>
      </c>
      <c r="L166" s="282" t="s">
        <v>4233</v>
      </c>
      <c r="M166" s="282" t="s">
        <v>4234</v>
      </c>
      <c r="N166" s="283">
        <v>65</v>
      </c>
      <c r="O166" s="276"/>
      <c r="P166" s="282" t="s">
        <v>4235</v>
      </c>
      <c r="Q166" s="282" t="s">
        <v>4236</v>
      </c>
      <c r="R166" s="276"/>
      <c r="S166" s="276"/>
      <c r="T166" s="276"/>
      <c r="U166" s="276"/>
      <c r="V166" s="276"/>
      <c r="W166" s="276"/>
      <c r="X166" s="276"/>
      <c r="Y166" s="276"/>
      <c r="Z166" s="276"/>
      <c r="AA166" s="276"/>
      <c r="AB166" s="276"/>
      <c r="AC166" s="276"/>
      <c r="AD166" s="276"/>
      <c r="AE166" s="276"/>
      <c r="AF166" s="289"/>
    </row>
    <row r="167" spans="1:32" ht="60">
      <c r="A167" s="276"/>
      <c r="B167" s="276"/>
      <c r="C167" s="276"/>
      <c r="D167" s="283">
        <v>166</v>
      </c>
      <c r="E167" s="282" t="s">
        <v>4237</v>
      </c>
      <c r="F167" s="282" t="s">
        <v>4238</v>
      </c>
      <c r="G167" s="283">
        <v>5</v>
      </c>
      <c r="H167" s="276"/>
      <c r="I167" s="285"/>
      <c r="J167" s="276"/>
      <c r="K167" s="283">
        <v>166</v>
      </c>
      <c r="L167" s="282" t="s">
        <v>4239</v>
      </c>
      <c r="M167" s="282" t="s">
        <v>4240</v>
      </c>
      <c r="N167" s="283">
        <v>65</v>
      </c>
      <c r="O167" s="276"/>
      <c r="P167" s="282" t="s">
        <v>4241</v>
      </c>
      <c r="Q167" s="282" t="s">
        <v>4242</v>
      </c>
      <c r="R167" s="276"/>
      <c r="S167" s="276"/>
      <c r="T167" s="276"/>
      <c r="U167" s="276"/>
      <c r="V167" s="276"/>
      <c r="W167" s="276"/>
      <c r="X167" s="276"/>
      <c r="Y167" s="276"/>
      <c r="Z167" s="276"/>
      <c r="AA167" s="276"/>
      <c r="AB167" s="276"/>
      <c r="AC167" s="276"/>
      <c r="AD167" s="276"/>
      <c r="AE167" s="276"/>
      <c r="AF167" s="289"/>
    </row>
    <row r="168" spans="1:32" ht="60">
      <c r="A168" s="276"/>
      <c r="B168" s="276"/>
      <c r="C168" s="276"/>
      <c r="D168" s="283">
        <v>167</v>
      </c>
      <c r="E168" s="282" t="s">
        <v>4243</v>
      </c>
      <c r="F168" s="282" t="s">
        <v>4244</v>
      </c>
      <c r="G168" s="283">
        <v>5</v>
      </c>
      <c r="H168" s="276"/>
      <c r="I168" s="285"/>
      <c r="J168" s="276"/>
      <c r="K168" s="283">
        <v>167</v>
      </c>
      <c r="L168" s="282" t="s">
        <v>4245</v>
      </c>
      <c r="M168" s="282" t="s">
        <v>4246</v>
      </c>
      <c r="N168" s="283">
        <v>65</v>
      </c>
      <c r="O168" s="276"/>
      <c r="P168" s="282" t="s">
        <v>4247</v>
      </c>
      <c r="Q168" s="282" t="s">
        <v>4248</v>
      </c>
      <c r="R168" s="276"/>
      <c r="S168" s="276"/>
      <c r="T168" s="276"/>
      <c r="U168" s="276"/>
      <c r="V168" s="276"/>
      <c r="W168" s="276"/>
      <c r="X168" s="276"/>
      <c r="Y168" s="276"/>
      <c r="Z168" s="276"/>
      <c r="AA168" s="276"/>
      <c r="AB168" s="276"/>
      <c r="AC168" s="276"/>
      <c r="AD168" s="276"/>
      <c r="AE168" s="276"/>
      <c r="AF168" s="289"/>
    </row>
    <row r="169" spans="1:32" ht="60">
      <c r="A169" s="276"/>
      <c r="B169" s="276"/>
      <c r="C169" s="276"/>
      <c r="D169" s="283">
        <v>168</v>
      </c>
      <c r="E169" s="282" t="s">
        <v>4249</v>
      </c>
      <c r="F169" s="282" t="s">
        <v>4250</v>
      </c>
      <c r="G169" s="283">
        <v>5</v>
      </c>
      <c r="H169" s="276"/>
      <c r="I169" s="285"/>
      <c r="J169" s="276"/>
      <c r="K169" s="283">
        <v>168</v>
      </c>
      <c r="L169" s="282" t="s">
        <v>4251</v>
      </c>
      <c r="M169" s="282" t="s">
        <v>4252</v>
      </c>
      <c r="N169" s="283">
        <v>65</v>
      </c>
      <c r="O169" s="276"/>
      <c r="P169" s="282" t="s">
        <v>4253</v>
      </c>
      <c r="Q169" s="282" t="s">
        <v>4254</v>
      </c>
      <c r="R169" s="276"/>
      <c r="S169" s="276"/>
      <c r="T169" s="276"/>
      <c r="U169" s="276"/>
      <c r="V169" s="276"/>
      <c r="W169" s="276"/>
      <c r="X169" s="276"/>
      <c r="Y169" s="276"/>
      <c r="Z169" s="276"/>
      <c r="AA169" s="276"/>
      <c r="AB169" s="276"/>
      <c r="AC169" s="276"/>
      <c r="AD169" s="276"/>
      <c r="AE169" s="276"/>
      <c r="AF169" s="289"/>
    </row>
    <row r="170" spans="1:32" ht="75">
      <c r="A170" s="276"/>
      <c r="B170" s="276"/>
      <c r="C170" s="276"/>
      <c r="D170" s="283">
        <v>169</v>
      </c>
      <c r="E170" s="282" t="s">
        <v>4255</v>
      </c>
      <c r="F170" s="282" t="s">
        <v>4256</v>
      </c>
      <c r="G170" s="283">
        <v>5</v>
      </c>
      <c r="H170" s="276"/>
      <c r="I170" s="285"/>
      <c r="J170" s="276"/>
      <c r="K170" s="283">
        <v>169</v>
      </c>
      <c r="L170" s="282" t="s">
        <v>4257</v>
      </c>
      <c r="M170" s="282" t="s">
        <v>4258</v>
      </c>
      <c r="N170" s="283">
        <v>65</v>
      </c>
      <c r="O170" s="276"/>
      <c r="P170" s="282" t="s">
        <v>4259</v>
      </c>
      <c r="Q170" s="282" t="s">
        <v>4260</v>
      </c>
      <c r="R170" s="276"/>
      <c r="S170" s="276"/>
      <c r="T170" s="276"/>
      <c r="U170" s="276"/>
      <c r="V170" s="276"/>
      <c r="W170" s="276"/>
      <c r="X170" s="276"/>
      <c r="Y170" s="276"/>
      <c r="Z170" s="276"/>
      <c r="AA170" s="276"/>
      <c r="AB170" s="276"/>
      <c r="AC170" s="276"/>
      <c r="AD170" s="276"/>
      <c r="AE170" s="276"/>
      <c r="AF170" s="289"/>
    </row>
    <row r="171" spans="1:32" ht="45">
      <c r="A171" s="276"/>
      <c r="B171" s="276"/>
      <c r="C171" s="276"/>
      <c r="D171" s="283">
        <v>170</v>
      </c>
      <c r="E171" s="282" t="s">
        <v>4261</v>
      </c>
      <c r="F171" s="282" t="s">
        <v>4262</v>
      </c>
      <c r="G171" s="283">
        <v>6</v>
      </c>
      <c r="H171" s="276"/>
      <c r="I171" s="285"/>
      <c r="J171" s="276"/>
      <c r="K171" s="283">
        <v>170</v>
      </c>
      <c r="L171" s="282" t="s">
        <v>4263</v>
      </c>
      <c r="M171" s="282" t="s">
        <v>4264</v>
      </c>
      <c r="N171" s="283">
        <v>65</v>
      </c>
      <c r="O171" s="276"/>
      <c r="P171" s="282" t="s">
        <v>4265</v>
      </c>
      <c r="Q171" s="282" t="s">
        <v>4266</v>
      </c>
      <c r="R171" s="276"/>
      <c r="S171" s="276"/>
      <c r="T171" s="276"/>
      <c r="U171" s="276"/>
      <c r="V171" s="276"/>
      <c r="W171" s="276"/>
      <c r="X171" s="276"/>
      <c r="Y171" s="276"/>
      <c r="Z171" s="276"/>
      <c r="AA171" s="276"/>
      <c r="AB171" s="276"/>
      <c r="AC171" s="276"/>
      <c r="AD171" s="276"/>
      <c r="AE171" s="276"/>
      <c r="AF171" s="289"/>
    </row>
    <row r="172" spans="1:32" ht="60">
      <c r="A172" s="276"/>
      <c r="B172" s="276"/>
      <c r="C172" s="276"/>
      <c r="D172" s="283">
        <v>171</v>
      </c>
      <c r="E172" s="282" t="s">
        <v>4267</v>
      </c>
      <c r="F172" s="282" t="s">
        <v>4268</v>
      </c>
      <c r="G172" s="283">
        <v>6</v>
      </c>
      <c r="H172" s="276"/>
      <c r="I172" s="285"/>
      <c r="J172" s="276"/>
      <c r="K172" s="283">
        <v>171</v>
      </c>
      <c r="L172" s="282" t="s">
        <v>4269</v>
      </c>
      <c r="M172" s="282" t="s">
        <v>4270</v>
      </c>
      <c r="N172" s="283">
        <v>66</v>
      </c>
      <c r="O172" s="276"/>
      <c r="P172" s="282" t="s">
        <v>4271</v>
      </c>
      <c r="Q172" s="282" t="s">
        <v>4272</v>
      </c>
      <c r="R172" s="276"/>
      <c r="S172" s="276"/>
      <c r="T172" s="276"/>
      <c r="U172" s="276"/>
      <c r="V172" s="276"/>
      <c r="W172" s="276"/>
      <c r="X172" s="276"/>
      <c r="Y172" s="276"/>
      <c r="Z172" s="276"/>
      <c r="AA172" s="276"/>
      <c r="AB172" s="276"/>
      <c r="AC172" s="276"/>
      <c r="AD172" s="276"/>
      <c r="AE172" s="276"/>
      <c r="AF172" s="289"/>
    </row>
    <row r="173" spans="1:32" ht="63.75" customHeight="1">
      <c r="A173" s="276"/>
      <c r="B173" s="276"/>
      <c r="C173" s="276"/>
      <c r="D173" s="283">
        <v>172</v>
      </c>
      <c r="E173" s="282" t="s">
        <v>4273</v>
      </c>
      <c r="F173" s="282" t="s">
        <v>4274</v>
      </c>
      <c r="G173" s="283">
        <v>6</v>
      </c>
      <c r="H173" s="276"/>
      <c r="I173" s="285"/>
      <c r="J173" s="276"/>
      <c r="K173" s="283">
        <v>172</v>
      </c>
      <c r="L173" s="282" t="s">
        <v>4275</v>
      </c>
      <c r="M173" s="282" t="s">
        <v>4276</v>
      </c>
      <c r="N173" s="283">
        <v>67</v>
      </c>
      <c r="O173" s="276"/>
      <c r="P173" s="282" t="s">
        <v>4277</v>
      </c>
      <c r="Q173" s="282" t="s">
        <v>4278</v>
      </c>
      <c r="R173" s="276"/>
      <c r="S173" s="276"/>
      <c r="T173" s="276"/>
      <c r="U173" s="276"/>
      <c r="V173" s="276"/>
      <c r="W173" s="276"/>
      <c r="X173" s="276"/>
      <c r="Y173" s="276"/>
      <c r="Z173" s="276"/>
      <c r="AA173" s="276"/>
      <c r="AB173" s="276"/>
      <c r="AC173" s="276"/>
      <c r="AD173" s="276"/>
      <c r="AE173" s="276"/>
      <c r="AF173" s="289"/>
    </row>
    <row r="174" spans="1:32" ht="60" customHeight="1">
      <c r="A174" s="276"/>
      <c r="B174" s="276"/>
      <c r="C174" s="276"/>
      <c r="D174" s="283">
        <v>173</v>
      </c>
      <c r="E174" s="282" t="s">
        <v>4279</v>
      </c>
      <c r="F174" s="282" t="s">
        <v>4280</v>
      </c>
      <c r="G174" s="283">
        <v>6</v>
      </c>
      <c r="H174" s="276"/>
      <c r="I174" s="285"/>
      <c r="J174" s="276"/>
      <c r="K174" s="283">
        <v>173</v>
      </c>
      <c r="L174" s="282" t="s">
        <v>4281</v>
      </c>
      <c r="M174" s="282" t="s">
        <v>4282</v>
      </c>
      <c r="N174" s="283">
        <v>67</v>
      </c>
      <c r="O174" s="276"/>
      <c r="P174" s="282" t="s">
        <v>4283</v>
      </c>
      <c r="Q174" s="282" t="s">
        <v>4284</v>
      </c>
      <c r="R174" s="276"/>
      <c r="S174" s="276"/>
      <c r="T174" s="276"/>
      <c r="U174" s="276"/>
      <c r="V174" s="276"/>
      <c r="W174" s="276"/>
      <c r="X174" s="276"/>
      <c r="Y174" s="276"/>
      <c r="Z174" s="276"/>
      <c r="AA174" s="276"/>
      <c r="AB174" s="276"/>
      <c r="AC174" s="276"/>
      <c r="AD174" s="276"/>
      <c r="AE174" s="276"/>
      <c r="AF174" s="289"/>
    </row>
    <row r="175" spans="1:32" ht="58.5" customHeight="1">
      <c r="A175" s="276"/>
      <c r="B175" s="276"/>
      <c r="C175" s="276"/>
      <c r="D175" s="283">
        <v>174</v>
      </c>
      <c r="E175" s="282" t="s">
        <v>4285</v>
      </c>
      <c r="F175" s="282" t="s">
        <v>4286</v>
      </c>
      <c r="G175" s="283">
        <v>6</v>
      </c>
      <c r="H175" s="276"/>
      <c r="I175" s="285"/>
      <c r="J175" s="276"/>
      <c r="K175" s="283">
        <v>174</v>
      </c>
      <c r="L175" s="282" t="s">
        <v>4287</v>
      </c>
      <c r="M175" s="282" t="s">
        <v>4288</v>
      </c>
      <c r="N175" s="283">
        <v>67</v>
      </c>
      <c r="O175" s="276"/>
      <c r="P175" s="282" t="s">
        <v>4289</v>
      </c>
      <c r="Q175" s="282" t="s">
        <v>4290</v>
      </c>
      <c r="R175" s="276"/>
      <c r="S175" s="276"/>
      <c r="T175" s="276"/>
      <c r="U175" s="276"/>
      <c r="V175" s="276"/>
      <c r="W175" s="276"/>
      <c r="X175" s="276"/>
      <c r="Y175" s="276"/>
      <c r="Z175" s="276"/>
      <c r="AA175" s="276"/>
      <c r="AB175" s="276"/>
      <c r="AC175" s="276"/>
      <c r="AD175" s="276"/>
      <c r="AE175" s="276"/>
      <c r="AF175" s="289"/>
    </row>
    <row r="176" spans="1:32" ht="54.75" customHeight="1">
      <c r="A176" s="276"/>
      <c r="B176" s="276"/>
      <c r="C176" s="276"/>
      <c r="D176" s="283">
        <v>175</v>
      </c>
      <c r="E176" s="282" t="s">
        <v>4291</v>
      </c>
      <c r="F176" s="282" t="s">
        <v>4292</v>
      </c>
      <c r="G176" s="283">
        <v>6</v>
      </c>
      <c r="H176" s="276"/>
      <c r="I176" s="285"/>
      <c r="J176" s="276"/>
      <c r="K176" s="283">
        <v>175</v>
      </c>
      <c r="L176" s="282" t="s">
        <v>4293</v>
      </c>
      <c r="M176" s="282" t="s">
        <v>4294</v>
      </c>
      <c r="N176" s="283">
        <v>68</v>
      </c>
      <c r="O176" s="276"/>
      <c r="P176" s="282" t="s">
        <v>4295</v>
      </c>
      <c r="Q176" s="282" t="s">
        <v>4296</v>
      </c>
      <c r="R176" s="276"/>
      <c r="S176" s="276"/>
      <c r="T176" s="276"/>
      <c r="U176" s="276"/>
      <c r="V176" s="276"/>
      <c r="W176" s="276"/>
      <c r="X176" s="276"/>
      <c r="Y176" s="276"/>
      <c r="Z176" s="276"/>
      <c r="AA176" s="276"/>
      <c r="AB176" s="276"/>
      <c r="AC176" s="276"/>
      <c r="AD176" s="276"/>
      <c r="AE176" s="276"/>
      <c r="AF176" s="289"/>
    </row>
    <row r="177" spans="1:32" ht="45">
      <c r="A177" s="276"/>
      <c r="B177" s="276"/>
      <c r="C177" s="276"/>
      <c r="D177" s="283">
        <v>176</v>
      </c>
      <c r="E177" s="282" t="s">
        <v>4297</v>
      </c>
      <c r="F177" s="282" t="s">
        <v>4298</v>
      </c>
      <c r="G177" s="283">
        <v>6</v>
      </c>
      <c r="H177" s="276"/>
      <c r="I177" s="285"/>
      <c r="J177" s="276"/>
      <c r="K177" s="283">
        <v>176</v>
      </c>
      <c r="L177" s="282" t="s">
        <v>4299</v>
      </c>
      <c r="M177" s="282" t="s">
        <v>4300</v>
      </c>
      <c r="N177" s="283">
        <v>68</v>
      </c>
      <c r="O177" s="276"/>
      <c r="P177" s="282" t="s">
        <v>4301</v>
      </c>
      <c r="Q177" s="282" t="s">
        <v>4302</v>
      </c>
      <c r="R177" s="276"/>
      <c r="S177" s="276"/>
      <c r="T177" s="276"/>
      <c r="U177" s="276"/>
      <c r="V177" s="276"/>
      <c r="W177" s="276"/>
      <c r="X177" s="276"/>
      <c r="Y177" s="276"/>
      <c r="Z177" s="276"/>
      <c r="AA177" s="276"/>
      <c r="AB177" s="276"/>
      <c r="AC177" s="276"/>
      <c r="AD177" s="276"/>
      <c r="AE177" s="276"/>
      <c r="AF177" s="289"/>
    </row>
    <row r="178" spans="1:32" ht="60">
      <c r="A178" s="276"/>
      <c r="B178" s="276"/>
      <c r="C178" s="276"/>
      <c r="D178" s="283">
        <v>177</v>
      </c>
      <c r="E178" s="282" t="s">
        <v>4303</v>
      </c>
      <c r="F178" s="282" t="s">
        <v>4304</v>
      </c>
      <c r="G178" s="283">
        <v>6</v>
      </c>
      <c r="H178" s="276"/>
      <c r="I178" s="285"/>
      <c r="J178" s="276"/>
      <c r="K178" s="283">
        <v>177</v>
      </c>
      <c r="L178" s="282" t="s">
        <v>4305</v>
      </c>
      <c r="M178" s="282" t="s">
        <v>4306</v>
      </c>
      <c r="N178" s="283">
        <v>68</v>
      </c>
      <c r="O178" s="276"/>
      <c r="P178" s="282" t="s">
        <v>4307</v>
      </c>
      <c r="Q178" s="282" t="s">
        <v>4308</v>
      </c>
      <c r="R178" s="276"/>
      <c r="S178" s="276"/>
      <c r="T178" s="276"/>
      <c r="U178" s="276"/>
      <c r="V178" s="276"/>
      <c r="W178" s="276"/>
      <c r="X178" s="276"/>
      <c r="Y178" s="276"/>
      <c r="Z178" s="276"/>
      <c r="AA178" s="276"/>
      <c r="AB178" s="276"/>
      <c r="AC178" s="276"/>
      <c r="AD178" s="276"/>
      <c r="AE178" s="276"/>
      <c r="AF178" s="289"/>
    </row>
    <row r="179" spans="1:32" ht="60">
      <c r="A179" s="276"/>
      <c r="B179" s="276"/>
      <c r="C179" s="276"/>
      <c r="D179" s="283">
        <v>178</v>
      </c>
      <c r="E179" s="282" t="s">
        <v>4309</v>
      </c>
      <c r="F179" s="282" t="s">
        <v>4310</v>
      </c>
      <c r="G179" s="283">
        <v>6</v>
      </c>
      <c r="H179" s="276"/>
      <c r="I179" s="285"/>
      <c r="J179" s="276"/>
      <c r="K179" s="283">
        <v>178</v>
      </c>
      <c r="L179" s="282" t="s">
        <v>4311</v>
      </c>
      <c r="M179" s="282" t="s">
        <v>4312</v>
      </c>
      <c r="N179" s="283">
        <v>68</v>
      </c>
      <c r="O179" s="276"/>
      <c r="P179" s="282" t="s">
        <v>4313</v>
      </c>
      <c r="Q179" s="282" t="s">
        <v>4314</v>
      </c>
      <c r="R179" s="276"/>
      <c r="S179" s="276"/>
      <c r="T179" s="276"/>
      <c r="U179" s="276"/>
      <c r="V179" s="276"/>
      <c r="W179" s="276"/>
      <c r="X179" s="276"/>
      <c r="Y179" s="276"/>
      <c r="Z179" s="276"/>
      <c r="AA179" s="276"/>
      <c r="AB179" s="276"/>
      <c r="AC179" s="276"/>
      <c r="AD179" s="276"/>
      <c r="AE179" s="276"/>
      <c r="AF179" s="289"/>
    </row>
    <row r="180" spans="1:32" ht="49.5" customHeight="1">
      <c r="A180" s="276"/>
      <c r="B180" s="276"/>
      <c r="C180" s="276"/>
      <c r="D180" s="283">
        <v>179</v>
      </c>
      <c r="E180" s="282" t="s">
        <v>4315</v>
      </c>
      <c r="F180" s="282" t="s">
        <v>4316</v>
      </c>
      <c r="G180" s="283">
        <v>6</v>
      </c>
      <c r="H180" s="276"/>
      <c r="I180" s="285"/>
      <c r="J180" s="276"/>
      <c r="K180" s="283">
        <v>179</v>
      </c>
      <c r="L180" s="282" t="s">
        <v>4317</v>
      </c>
      <c r="M180" s="282" t="s">
        <v>4318</v>
      </c>
      <c r="N180" s="283">
        <v>69</v>
      </c>
      <c r="O180" s="276"/>
      <c r="P180" s="282" t="s">
        <v>4319</v>
      </c>
      <c r="Q180" s="282" t="s">
        <v>4320</v>
      </c>
      <c r="R180" s="276"/>
      <c r="S180" s="276"/>
      <c r="T180" s="276"/>
      <c r="U180" s="276"/>
      <c r="V180" s="276"/>
      <c r="W180" s="276"/>
      <c r="X180" s="276"/>
      <c r="Y180" s="276"/>
      <c r="Z180" s="276"/>
      <c r="AA180" s="276"/>
      <c r="AB180" s="276"/>
      <c r="AC180" s="276"/>
      <c r="AD180" s="276"/>
      <c r="AE180" s="276"/>
      <c r="AF180" s="289"/>
    </row>
    <row r="181" spans="1:32" ht="45">
      <c r="A181" s="276"/>
      <c r="B181" s="276"/>
      <c r="C181" s="276"/>
      <c r="D181" s="283">
        <v>180</v>
      </c>
      <c r="E181" s="282" t="s">
        <v>4321</v>
      </c>
      <c r="F181" s="282" t="s">
        <v>4322</v>
      </c>
      <c r="G181" s="283">
        <v>6</v>
      </c>
      <c r="H181" s="276"/>
      <c r="I181" s="285"/>
      <c r="J181" s="276"/>
      <c r="K181" s="283">
        <v>180</v>
      </c>
      <c r="L181" s="282" t="s">
        <v>4323</v>
      </c>
      <c r="M181" s="282" t="s">
        <v>4324</v>
      </c>
      <c r="N181" s="283">
        <v>70</v>
      </c>
      <c r="O181" s="276"/>
      <c r="P181" s="282" t="s">
        <v>4325</v>
      </c>
      <c r="Q181" s="282" t="s">
        <v>4326</v>
      </c>
      <c r="R181" s="276"/>
      <c r="S181" s="276"/>
      <c r="T181" s="276"/>
      <c r="U181" s="276"/>
      <c r="V181" s="276"/>
      <c r="W181" s="276"/>
      <c r="X181" s="276"/>
      <c r="Y181" s="276"/>
      <c r="Z181" s="276"/>
      <c r="AA181" s="276"/>
      <c r="AB181" s="276"/>
      <c r="AC181" s="276"/>
      <c r="AD181" s="276"/>
      <c r="AE181" s="276"/>
      <c r="AF181" s="289"/>
    </row>
    <row r="182" spans="1:32" ht="60">
      <c r="A182" s="276"/>
      <c r="B182" s="276"/>
      <c r="C182" s="276"/>
      <c r="D182" s="283">
        <v>181</v>
      </c>
      <c r="E182" s="282" t="s">
        <v>4327</v>
      </c>
      <c r="F182" s="282" t="s">
        <v>4328</v>
      </c>
      <c r="G182" s="283">
        <v>6</v>
      </c>
      <c r="H182" s="276"/>
      <c r="I182" s="285"/>
      <c r="J182" s="276"/>
      <c r="K182" s="283">
        <v>181</v>
      </c>
      <c r="L182" s="282" t="s">
        <v>4329</v>
      </c>
      <c r="M182" s="282" t="s">
        <v>4330</v>
      </c>
      <c r="N182" s="283">
        <v>72</v>
      </c>
      <c r="O182" s="276"/>
      <c r="P182" s="282" t="s">
        <v>4331</v>
      </c>
      <c r="Q182" s="282" t="s">
        <v>4332</v>
      </c>
      <c r="R182" s="276"/>
      <c r="S182" s="276"/>
      <c r="T182" s="276"/>
      <c r="U182" s="276"/>
      <c r="V182" s="276"/>
      <c r="W182" s="276"/>
      <c r="X182" s="276"/>
      <c r="Y182" s="276"/>
      <c r="Z182" s="276"/>
      <c r="AA182" s="276"/>
      <c r="AB182" s="276"/>
      <c r="AC182" s="276"/>
      <c r="AD182" s="276"/>
      <c r="AE182" s="276"/>
      <c r="AF182" s="289"/>
    </row>
    <row r="183" spans="1:32" ht="60">
      <c r="A183" s="276"/>
      <c r="B183" s="276"/>
      <c r="C183" s="276"/>
      <c r="D183" s="283">
        <v>182</v>
      </c>
      <c r="E183" s="282" t="s">
        <v>4333</v>
      </c>
      <c r="F183" s="282" t="s">
        <v>4334</v>
      </c>
      <c r="G183" s="283">
        <v>7</v>
      </c>
      <c r="H183" s="276"/>
      <c r="I183" s="285"/>
      <c r="J183" s="276"/>
      <c r="K183" s="283">
        <v>182</v>
      </c>
      <c r="L183" s="282" t="s">
        <v>4335</v>
      </c>
      <c r="M183" s="282" t="s">
        <v>4336</v>
      </c>
      <c r="N183" s="283">
        <v>72</v>
      </c>
      <c r="O183" s="276"/>
      <c r="P183" s="282" t="s">
        <v>4337</v>
      </c>
      <c r="Q183" s="282" t="s">
        <v>4338</v>
      </c>
      <c r="R183" s="276"/>
      <c r="S183" s="276"/>
      <c r="T183" s="276"/>
      <c r="U183" s="276"/>
      <c r="V183" s="276"/>
      <c r="W183" s="276"/>
      <c r="X183" s="276"/>
      <c r="Y183" s="276"/>
      <c r="Z183" s="276"/>
      <c r="AA183" s="276"/>
      <c r="AB183" s="276"/>
      <c r="AC183" s="276"/>
      <c r="AD183" s="276"/>
      <c r="AE183" s="276"/>
      <c r="AF183" s="289"/>
    </row>
    <row r="184" spans="1:32" ht="60">
      <c r="A184" s="276"/>
      <c r="B184" s="276"/>
      <c r="C184" s="276"/>
      <c r="D184" s="283">
        <v>183</v>
      </c>
      <c r="E184" s="282" t="s">
        <v>4339</v>
      </c>
      <c r="F184" s="282" t="s">
        <v>4340</v>
      </c>
      <c r="G184" s="283">
        <v>7</v>
      </c>
      <c r="H184" s="276"/>
      <c r="I184" s="285"/>
      <c r="J184" s="276"/>
      <c r="K184" s="283">
        <v>183</v>
      </c>
      <c r="L184" s="282" t="s">
        <v>4341</v>
      </c>
      <c r="M184" s="282" t="s">
        <v>4342</v>
      </c>
      <c r="N184" s="283">
        <v>73</v>
      </c>
      <c r="O184" s="276"/>
      <c r="P184" s="282" t="s">
        <v>4343</v>
      </c>
      <c r="Q184" s="282" t="s">
        <v>4344</v>
      </c>
      <c r="R184" s="276"/>
      <c r="S184" s="276"/>
      <c r="T184" s="276"/>
      <c r="U184" s="276"/>
      <c r="V184" s="276"/>
      <c r="W184" s="276"/>
      <c r="X184" s="276"/>
      <c r="Y184" s="276"/>
      <c r="Z184" s="276"/>
      <c r="AA184" s="276"/>
      <c r="AB184" s="276"/>
      <c r="AC184" s="276"/>
      <c r="AD184" s="276"/>
      <c r="AE184" s="276"/>
      <c r="AF184" s="289"/>
    </row>
    <row r="185" spans="1:32" ht="60" customHeight="1">
      <c r="A185" s="276"/>
      <c r="B185" s="276"/>
      <c r="C185" s="276"/>
      <c r="D185" s="283">
        <v>184</v>
      </c>
      <c r="E185" s="282" t="s">
        <v>4345</v>
      </c>
      <c r="F185" s="282" t="s">
        <v>4346</v>
      </c>
      <c r="G185" s="283">
        <v>7</v>
      </c>
      <c r="H185" s="276"/>
      <c r="I185" s="285"/>
      <c r="J185" s="276"/>
      <c r="K185" s="283">
        <v>184</v>
      </c>
      <c r="L185" s="282" t="s">
        <v>4347</v>
      </c>
      <c r="M185" s="282" t="s">
        <v>4348</v>
      </c>
      <c r="N185" s="283">
        <v>73</v>
      </c>
      <c r="O185" s="276"/>
      <c r="P185" s="282" t="s">
        <v>4349</v>
      </c>
      <c r="Q185" s="282" t="s">
        <v>4350</v>
      </c>
      <c r="R185" s="276"/>
      <c r="S185" s="276"/>
      <c r="T185" s="276"/>
      <c r="U185" s="276"/>
      <c r="V185" s="276"/>
      <c r="W185" s="276"/>
      <c r="X185" s="276"/>
      <c r="Y185" s="276"/>
      <c r="Z185" s="276"/>
      <c r="AA185" s="276"/>
      <c r="AB185" s="276"/>
      <c r="AC185" s="276"/>
      <c r="AD185" s="276"/>
      <c r="AE185" s="276"/>
      <c r="AF185" s="289"/>
    </row>
    <row r="186" spans="1:32" ht="43.5" customHeight="1">
      <c r="A186" s="276"/>
      <c r="B186" s="276"/>
      <c r="C186" s="276"/>
      <c r="D186" s="283">
        <v>185</v>
      </c>
      <c r="E186" s="282" t="s">
        <v>4351</v>
      </c>
      <c r="F186" s="282" t="s">
        <v>4352</v>
      </c>
      <c r="G186" s="283">
        <v>7</v>
      </c>
      <c r="H186" s="276"/>
      <c r="I186" s="285"/>
      <c r="J186" s="276"/>
      <c r="K186" s="283">
        <v>185</v>
      </c>
      <c r="L186" s="282" t="s">
        <v>4353</v>
      </c>
      <c r="M186" s="282" t="s">
        <v>4354</v>
      </c>
      <c r="N186" s="283">
        <v>74</v>
      </c>
      <c r="O186" s="276"/>
      <c r="P186" s="282" t="s">
        <v>4355</v>
      </c>
      <c r="Q186" s="282" t="s">
        <v>4356</v>
      </c>
      <c r="R186" s="276"/>
      <c r="S186" s="276"/>
      <c r="T186" s="276"/>
      <c r="U186" s="276"/>
      <c r="V186" s="276"/>
      <c r="W186" s="276"/>
      <c r="X186" s="276"/>
      <c r="Y186" s="276"/>
      <c r="Z186" s="276"/>
      <c r="AA186" s="276"/>
      <c r="AB186" s="276"/>
      <c r="AC186" s="276"/>
      <c r="AD186" s="276"/>
      <c r="AE186" s="276"/>
      <c r="AF186" s="289"/>
    </row>
    <row r="187" spans="1:32" ht="41.25" customHeight="1">
      <c r="A187" s="276"/>
      <c r="B187" s="276"/>
      <c r="C187" s="276"/>
      <c r="D187" s="283">
        <v>186</v>
      </c>
      <c r="E187" s="282" t="s">
        <v>4357</v>
      </c>
      <c r="F187" s="282" t="s">
        <v>4358</v>
      </c>
      <c r="G187" s="283">
        <v>7</v>
      </c>
      <c r="H187" s="276"/>
      <c r="I187" s="285"/>
      <c r="J187" s="276"/>
      <c r="K187" s="283">
        <v>186</v>
      </c>
      <c r="L187" s="282" t="s">
        <v>4359</v>
      </c>
      <c r="M187" s="282" t="s">
        <v>4360</v>
      </c>
      <c r="N187" s="283">
        <v>74</v>
      </c>
      <c r="O187" s="276"/>
      <c r="P187" s="282" t="s">
        <v>4361</v>
      </c>
      <c r="Q187" s="282" t="s">
        <v>4362</v>
      </c>
      <c r="R187" s="276"/>
      <c r="S187" s="276"/>
      <c r="T187" s="276"/>
      <c r="U187" s="276"/>
      <c r="V187" s="276"/>
      <c r="W187" s="276"/>
      <c r="X187" s="276"/>
      <c r="Y187" s="276"/>
      <c r="Z187" s="276"/>
      <c r="AA187" s="276"/>
      <c r="AB187" s="276"/>
      <c r="AC187" s="276"/>
      <c r="AD187" s="276"/>
      <c r="AE187" s="276"/>
      <c r="AF187" s="289"/>
    </row>
    <row r="188" spans="1:32" ht="48.75" customHeight="1">
      <c r="A188" s="276"/>
      <c r="B188" s="276"/>
      <c r="C188" s="276"/>
      <c r="D188" s="283">
        <v>187</v>
      </c>
      <c r="E188" s="282" t="s">
        <v>4363</v>
      </c>
      <c r="F188" s="282" t="s">
        <v>4364</v>
      </c>
      <c r="G188" s="283">
        <v>7</v>
      </c>
      <c r="H188" s="276"/>
      <c r="I188" s="285"/>
      <c r="J188" s="276"/>
      <c r="K188" s="283">
        <v>187</v>
      </c>
      <c r="L188" s="282" t="s">
        <v>4365</v>
      </c>
      <c r="M188" s="282" t="s">
        <v>4366</v>
      </c>
      <c r="N188" s="283">
        <v>75</v>
      </c>
      <c r="O188" s="276"/>
      <c r="P188" s="282" t="s">
        <v>4367</v>
      </c>
      <c r="Q188" s="282" t="s">
        <v>4368</v>
      </c>
      <c r="R188" s="276"/>
      <c r="S188" s="276"/>
      <c r="T188" s="276"/>
      <c r="U188" s="276"/>
      <c r="V188" s="276"/>
      <c r="W188" s="276"/>
      <c r="X188" s="276"/>
      <c r="Y188" s="276"/>
      <c r="Z188" s="276"/>
      <c r="AA188" s="276"/>
      <c r="AB188" s="276"/>
      <c r="AC188" s="276"/>
      <c r="AD188" s="276"/>
      <c r="AE188" s="276"/>
      <c r="AF188" s="289"/>
    </row>
    <row r="189" spans="1:32" ht="30">
      <c r="A189" s="276"/>
      <c r="B189" s="276"/>
      <c r="C189" s="276"/>
      <c r="D189" s="283">
        <v>188</v>
      </c>
      <c r="E189" s="282" t="s">
        <v>4369</v>
      </c>
      <c r="F189" s="282" t="s">
        <v>4370</v>
      </c>
      <c r="G189" s="283">
        <v>7</v>
      </c>
      <c r="H189" s="276"/>
      <c r="I189" s="285"/>
      <c r="J189" s="276"/>
      <c r="K189" s="283">
        <v>188</v>
      </c>
      <c r="L189" s="282" t="s">
        <v>4371</v>
      </c>
      <c r="M189" s="282" t="s">
        <v>4372</v>
      </c>
      <c r="N189" s="283">
        <v>75</v>
      </c>
      <c r="O189" s="276"/>
      <c r="P189" s="282" t="s">
        <v>4373</v>
      </c>
      <c r="Q189" s="282" t="s">
        <v>4374</v>
      </c>
      <c r="R189" s="276"/>
      <c r="S189" s="276"/>
      <c r="T189" s="276"/>
      <c r="U189" s="276"/>
      <c r="V189" s="276"/>
      <c r="W189" s="276"/>
      <c r="X189" s="276"/>
      <c r="Y189" s="276"/>
      <c r="Z189" s="276"/>
      <c r="AA189" s="276"/>
      <c r="AB189" s="276"/>
      <c r="AC189" s="276"/>
      <c r="AD189" s="276"/>
      <c r="AE189" s="276"/>
      <c r="AF189" s="289"/>
    </row>
    <row r="190" spans="1:32" ht="53.25" customHeight="1">
      <c r="A190" s="276"/>
      <c r="B190" s="276"/>
      <c r="C190" s="276"/>
      <c r="D190" s="283">
        <v>189</v>
      </c>
      <c r="E190" s="282" t="s">
        <v>4375</v>
      </c>
      <c r="F190" s="282" t="s">
        <v>4376</v>
      </c>
      <c r="G190" s="283">
        <v>7</v>
      </c>
      <c r="H190" s="276"/>
      <c r="I190" s="285"/>
      <c r="J190" s="276"/>
      <c r="K190" s="283">
        <v>189</v>
      </c>
      <c r="L190" s="282" t="s">
        <v>4377</v>
      </c>
      <c r="M190" s="282" t="s">
        <v>4378</v>
      </c>
      <c r="N190" s="283">
        <v>76</v>
      </c>
      <c r="O190" s="276"/>
      <c r="P190" s="282" t="s">
        <v>4379</v>
      </c>
      <c r="Q190" s="282" t="s">
        <v>4380</v>
      </c>
      <c r="R190" s="276"/>
      <c r="S190" s="276"/>
      <c r="T190" s="276"/>
      <c r="U190" s="276"/>
      <c r="V190" s="276"/>
      <c r="W190" s="276"/>
      <c r="X190" s="276"/>
      <c r="Y190" s="276"/>
      <c r="Z190" s="276"/>
      <c r="AA190" s="276"/>
      <c r="AB190" s="276"/>
      <c r="AC190" s="276"/>
      <c r="AD190" s="276"/>
      <c r="AE190" s="276"/>
      <c r="AF190" s="289"/>
    </row>
    <row r="191" spans="1:32" ht="48" customHeight="1">
      <c r="A191" s="276"/>
      <c r="B191" s="276"/>
      <c r="C191" s="276"/>
      <c r="D191" s="283">
        <v>190</v>
      </c>
      <c r="E191" s="282" t="s">
        <v>4381</v>
      </c>
      <c r="F191" s="282" t="s">
        <v>4382</v>
      </c>
      <c r="G191" s="283">
        <v>7</v>
      </c>
      <c r="H191" s="276"/>
      <c r="I191" s="285"/>
      <c r="J191" s="276"/>
      <c r="K191" s="283">
        <v>190</v>
      </c>
      <c r="L191" s="282" t="s">
        <v>4383</v>
      </c>
      <c r="M191" s="282" t="s">
        <v>4384</v>
      </c>
      <c r="N191" s="283">
        <v>77</v>
      </c>
      <c r="O191" s="276"/>
      <c r="P191" s="282" t="s">
        <v>4385</v>
      </c>
      <c r="Q191" s="282" t="s">
        <v>4386</v>
      </c>
      <c r="R191" s="276"/>
      <c r="S191" s="276"/>
      <c r="T191" s="276"/>
      <c r="U191" s="276"/>
      <c r="V191" s="276"/>
      <c r="W191" s="276"/>
      <c r="X191" s="276"/>
      <c r="Y191" s="276"/>
      <c r="Z191" s="276"/>
      <c r="AA191" s="276"/>
      <c r="AB191" s="276"/>
      <c r="AC191" s="276"/>
      <c r="AD191" s="276"/>
      <c r="AE191" s="276"/>
      <c r="AF191" s="289"/>
    </row>
    <row r="192" spans="1:32" ht="45">
      <c r="A192" s="276"/>
      <c r="B192" s="276"/>
      <c r="C192" s="276"/>
      <c r="D192" s="283">
        <v>191</v>
      </c>
      <c r="E192" s="282" t="s">
        <v>4387</v>
      </c>
      <c r="F192" s="282" t="s">
        <v>4388</v>
      </c>
      <c r="G192" s="283">
        <v>7</v>
      </c>
      <c r="H192" s="276"/>
      <c r="I192" s="285"/>
      <c r="J192" s="276"/>
      <c r="K192" s="283">
        <v>191</v>
      </c>
      <c r="L192" s="282" t="s">
        <v>4389</v>
      </c>
      <c r="M192" s="282" t="s">
        <v>4390</v>
      </c>
      <c r="N192" s="283">
        <v>77</v>
      </c>
      <c r="O192" s="276"/>
      <c r="P192" s="282" t="s">
        <v>4391</v>
      </c>
      <c r="Q192" s="282" t="s">
        <v>4392</v>
      </c>
      <c r="R192" s="276"/>
      <c r="S192" s="276"/>
      <c r="T192" s="276"/>
      <c r="U192" s="276"/>
      <c r="V192" s="276"/>
      <c r="W192" s="276"/>
      <c r="X192" s="276"/>
      <c r="Y192" s="276"/>
      <c r="Z192" s="276"/>
      <c r="AA192" s="276"/>
      <c r="AB192" s="276"/>
      <c r="AC192" s="276"/>
      <c r="AD192" s="276"/>
      <c r="AE192" s="276"/>
      <c r="AF192" s="289"/>
    </row>
    <row r="193" spans="1:32" ht="44.25" customHeight="1">
      <c r="A193" s="276"/>
      <c r="B193" s="276"/>
      <c r="C193" s="276"/>
      <c r="D193" s="283">
        <v>192</v>
      </c>
      <c r="E193" s="282" t="s">
        <v>4393</v>
      </c>
      <c r="F193" s="282" t="s">
        <v>4394</v>
      </c>
      <c r="G193" s="283">
        <v>7</v>
      </c>
      <c r="H193" s="276"/>
      <c r="I193" s="285"/>
      <c r="J193" s="276"/>
      <c r="K193" s="283">
        <v>192</v>
      </c>
      <c r="L193" s="282" t="s">
        <v>4395</v>
      </c>
      <c r="M193" s="282" t="s">
        <v>4396</v>
      </c>
      <c r="N193" s="283">
        <v>77</v>
      </c>
      <c r="O193" s="276"/>
      <c r="P193" s="282" t="s">
        <v>4397</v>
      </c>
      <c r="Q193" s="282" t="s">
        <v>4398</v>
      </c>
      <c r="R193" s="276"/>
      <c r="S193" s="276"/>
      <c r="T193" s="276"/>
      <c r="U193" s="276"/>
      <c r="V193" s="276"/>
      <c r="W193" s="276"/>
      <c r="X193" s="276"/>
      <c r="Y193" s="276"/>
      <c r="Z193" s="276"/>
      <c r="AA193" s="276"/>
      <c r="AB193" s="276"/>
      <c r="AC193" s="276"/>
      <c r="AD193" s="276"/>
      <c r="AE193" s="276"/>
      <c r="AF193" s="289"/>
    </row>
    <row r="194" spans="1:32" ht="51.75" customHeight="1">
      <c r="A194" s="276"/>
      <c r="B194" s="276"/>
      <c r="C194" s="276"/>
      <c r="D194" s="283">
        <v>193</v>
      </c>
      <c r="E194" s="282" t="s">
        <v>4399</v>
      </c>
      <c r="F194" s="282" t="s">
        <v>4400</v>
      </c>
      <c r="G194" s="283">
        <v>7</v>
      </c>
      <c r="H194" s="276"/>
      <c r="I194" s="285"/>
      <c r="J194" s="276"/>
      <c r="K194" s="283">
        <v>193</v>
      </c>
      <c r="L194" s="282" t="s">
        <v>4401</v>
      </c>
      <c r="M194" s="282" t="s">
        <v>4402</v>
      </c>
      <c r="N194" s="283">
        <v>77</v>
      </c>
      <c r="O194" s="276"/>
      <c r="P194" s="282" t="s">
        <v>4403</v>
      </c>
      <c r="Q194" s="282" t="s">
        <v>4404</v>
      </c>
      <c r="R194" s="276"/>
      <c r="S194" s="276"/>
      <c r="T194" s="276"/>
      <c r="U194" s="276"/>
      <c r="V194" s="276"/>
      <c r="W194" s="276"/>
      <c r="X194" s="276"/>
      <c r="Y194" s="276"/>
      <c r="Z194" s="276"/>
      <c r="AA194" s="276"/>
      <c r="AB194" s="276"/>
      <c r="AC194" s="276"/>
      <c r="AD194" s="276"/>
      <c r="AE194" s="276"/>
      <c r="AF194" s="289"/>
    </row>
    <row r="195" spans="1:32" ht="60">
      <c r="A195" s="276"/>
      <c r="B195" s="276"/>
      <c r="C195" s="276"/>
      <c r="D195" s="283">
        <v>194</v>
      </c>
      <c r="E195" s="282" t="s">
        <v>4405</v>
      </c>
      <c r="F195" s="282" t="s">
        <v>4406</v>
      </c>
      <c r="G195" s="283">
        <v>7</v>
      </c>
      <c r="H195" s="276"/>
      <c r="I195" s="285"/>
      <c r="J195" s="276"/>
      <c r="K195" s="283">
        <v>194</v>
      </c>
      <c r="L195" s="282" t="s">
        <v>4407</v>
      </c>
      <c r="M195" s="282" t="s">
        <v>4408</v>
      </c>
      <c r="N195" s="283">
        <v>77</v>
      </c>
      <c r="O195" s="276"/>
      <c r="P195" s="282" t="s">
        <v>4409</v>
      </c>
      <c r="Q195" s="282" t="s">
        <v>4410</v>
      </c>
      <c r="R195" s="276"/>
      <c r="S195" s="276"/>
      <c r="T195" s="276"/>
      <c r="U195" s="276"/>
      <c r="V195" s="276"/>
      <c r="W195" s="276"/>
      <c r="X195" s="276"/>
      <c r="Y195" s="276"/>
      <c r="Z195" s="276"/>
      <c r="AA195" s="276"/>
      <c r="AB195" s="276"/>
      <c r="AC195" s="276"/>
      <c r="AD195" s="276"/>
      <c r="AE195" s="276"/>
      <c r="AF195" s="289"/>
    </row>
    <row r="196" spans="1:32" ht="60">
      <c r="A196" s="276"/>
      <c r="B196" s="276"/>
      <c r="C196" s="276"/>
      <c r="D196" s="283">
        <v>195</v>
      </c>
      <c r="E196" s="282" t="s">
        <v>4411</v>
      </c>
      <c r="F196" s="282" t="s">
        <v>4412</v>
      </c>
      <c r="G196" s="283">
        <v>7</v>
      </c>
      <c r="H196" s="276"/>
      <c r="I196" s="285"/>
      <c r="J196" s="276"/>
      <c r="K196" s="283">
        <v>195</v>
      </c>
      <c r="L196" s="282" t="s">
        <v>4413</v>
      </c>
      <c r="M196" s="282" t="s">
        <v>4414</v>
      </c>
      <c r="N196" s="283">
        <v>78</v>
      </c>
      <c r="O196" s="276"/>
      <c r="P196" s="282" t="s">
        <v>4415</v>
      </c>
      <c r="Q196" s="282" t="s">
        <v>4416</v>
      </c>
      <c r="R196" s="276"/>
      <c r="S196" s="276"/>
      <c r="T196" s="276"/>
      <c r="U196" s="276"/>
      <c r="V196" s="276"/>
      <c r="W196" s="276"/>
      <c r="X196" s="276"/>
      <c r="Y196" s="276"/>
      <c r="Z196" s="276"/>
      <c r="AA196" s="276"/>
      <c r="AB196" s="276"/>
      <c r="AC196" s="276"/>
      <c r="AD196" s="276"/>
      <c r="AE196" s="276"/>
      <c r="AF196" s="289"/>
    </row>
    <row r="197" spans="1:32" ht="45">
      <c r="A197" s="276"/>
      <c r="B197" s="276"/>
      <c r="C197" s="276"/>
      <c r="D197" s="283">
        <v>196</v>
      </c>
      <c r="E197" s="282" t="s">
        <v>4417</v>
      </c>
      <c r="F197" s="282" t="s">
        <v>4418</v>
      </c>
      <c r="G197" s="283">
        <v>7</v>
      </c>
      <c r="H197" s="276"/>
      <c r="I197" s="285"/>
      <c r="J197" s="276"/>
      <c r="K197" s="283">
        <v>196</v>
      </c>
      <c r="L197" s="282" t="s">
        <v>4419</v>
      </c>
      <c r="M197" s="282" t="s">
        <v>4420</v>
      </c>
      <c r="N197" s="283">
        <v>79</v>
      </c>
      <c r="O197" s="276"/>
      <c r="P197" s="282" t="s">
        <v>4421</v>
      </c>
      <c r="Q197" s="282" t="s">
        <v>4422</v>
      </c>
      <c r="R197" s="276"/>
      <c r="S197" s="276"/>
      <c r="T197" s="276"/>
      <c r="U197" s="276"/>
      <c r="V197" s="276"/>
      <c r="W197" s="276"/>
      <c r="X197" s="276"/>
      <c r="Y197" s="276"/>
      <c r="Z197" s="276"/>
      <c r="AA197" s="276"/>
      <c r="AB197" s="276"/>
      <c r="AC197" s="276"/>
      <c r="AD197" s="276"/>
      <c r="AE197" s="276"/>
      <c r="AF197" s="289"/>
    </row>
    <row r="198" spans="1:32" ht="62.25" customHeight="1">
      <c r="A198" s="276"/>
      <c r="B198" s="276"/>
      <c r="C198" s="276"/>
      <c r="D198" s="283">
        <v>197</v>
      </c>
      <c r="E198" s="282" t="s">
        <v>4423</v>
      </c>
      <c r="F198" s="282" t="s">
        <v>4424</v>
      </c>
      <c r="G198" s="283">
        <v>7</v>
      </c>
      <c r="H198" s="276"/>
      <c r="I198" s="285"/>
      <c r="J198" s="276"/>
      <c r="K198" s="283">
        <v>197</v>
      </c>
      <c r="L198" s="282" t="s">
        <v>4425</v>
      </c>
      <c r="M198" s="282" t="s">
        <v>4426</v>
      </c>
      <c r="N198" s="283">
        <v>79</v>
      </c>
      <c r="O198" s="276"/>
      <c r="P198" s="282" t="s">
        <v>4427</v>
      </c>
      <c r="Q198" s="282" t="s">
        <v>4428</v>
      </c>
      <c r="R198" s="276"/>
      <c r="S198" s="276"/>
      <c r="T198" s="276"/>
      <c r="U198" s="276"/>
      <c r="V198" s="276"/>
      <c r="W198" s="276"/>
      <c r="X198" s="276"/>
      <c r="Y198" s="276"/>
      <c r="Z198" s="276"/>
      <c r="AA198" s="276"/>
      <c r="AB198" s="276"/>
      <c r="AC198" s="276"/>
      <c r="AD198" s="276"/>
      <c r="AE198" s="276"/>
      <c r="AF198" s="289"/>
    </row>
    <row r="199" spans="1:32" ht="75" customHeight="1">
      <c r="A199" s="276"/>
      <c r="B199" s="276"/>
      <c r="C199" s="276"/>
      <c r="D199" s="283">
        <v>198</v>
      </c>
      <c r="E199" s="282" t="s">
        <v>4429</v>
      </c>
      <c r="F199" s="282" t="s">
        <v>4430</v>
      </c>
      <c r="G199" s="283">
        <v>8</v>
      </c>
      <c r="H199" s="276"/>
      <c r="I199" s="285"/>
      <c r="J199" s="276"/>
      <c r="K199" s="283">
        <v>198</v>
      </c>
      <c r="L199" s="282" t="s">
        <v>4431</v>
      </c>
      <c r="M199" s="282" t="s">
        <v>4432</v>
      </c>
      <c r="N199" s="283">
        <v>80</v>
      </c>
      <c r="O199" s="276"/>
      <c r="P199" s="282" t="s">
        <v>4433</v>
      </c>
      <c r="Q199" s="282" t="s">
        <v>4434</v>
      </c>
      <c r="R199" s="276"/>
      <c r="S199" s="276"/>
      <c r="T199" s="276"/>
      <c r="U199" s="276"/>
      <c r="V199" s="276"/>
      <c r="W199" s="276"/>
      <c r="X199" s="276"/>
      <c r="Y199" s="276"/>
      <c r="Z199" s="276"/>
      <c r="AA199" s="276"/>
      <c r="AB199" s="276"/>
      <c r="AC199" s="276"/>
      <c r="AD199" s="276"/>
      <c r="AE199" s="276"/>
      <c r="AF199" s="289"/>
    </row>
    <row r="200" spans="1:32" ht="75">
      <c r="A200" s="276"/>
      <c r="B200" s="276"/>
      <c r="C200" s="276"/>
      <c r="D200" s="283">
        <v>199</v>
      </c>
      <c r="E200" s="282" t="s">
        <v>4435</v>
      </c>
      <c r="F200" s="282" t="s">
        <v>4436</v>
      </c>
      <c r="G200" s="283">
        <v>8</v>
      </c>
      <c r="H200" s="276"/>
      <c r="I200" s="285"/>
      <c r="J200" s="276"/>
      <c r="K200" s="283">
        <v>199</v>
      </c>
      <c r="L200" s="282" t="s">
        <v>4437</v>
      </c>
      <c r="M200" s="282" t="s">
        <v>4438</v>
      </c>
      <c r="N200" s="283">
        <v>81</v>
      </c>
      <c r="O200" s="276"/>
      <c r="P200" s="282" t="s">
        <v>4439</v>
      </c>
      <c r="Q200" s="282" t="s">
        <v>4440</v>
      </c>
      <c r="R200" s="276"/>
      <c r="S200" s="276"/>
      <c r="T200" s="276"/>
      <c r="U200" s="276"/>
      <c r="V200" s="276"/>
      <c r="W200" s="276"/>
      <c r="X200" s="276"/>
      <c r="Y200" s="276"/>
      <c r="Z200" s="276"/>
      <c r="AA200" s="276"/>
      <c r="AB200" s="276"/>
      <c r="AC200" s="276"/>
      <c r="AD200" s="276"/>
      <c r="AE200" s="276"/>
      <c r="AF200" s="289"/>
    </row>
    <row r="201" spans="1:32" ht="66.75" customHeight="1">
      <c r="A201" s="276"/>
      <c r="B201" s="276"/>
      <c r="C201" s="276"/>
      <c r="D201" s="283">
        <v>200</v>
      </c>
      <c r="E201" s="282" t="s">
        <v>4441</v>
      </c>
      <c r="F201" s="282" t="s">
        <v>4442</v>
      </c>
      <c r="G201" s="283">
        <v>8</v>
      </c>
      <c r="H201" s="276"/>
      <c r="I201" s="285"/>
      <c r="J201" s="276"/>
      <c r="K201" s="283">
        <v>200</v>
      </c>
      <c r="L201" s="282" t="s">
        <v>4443</v>
      </c>
      <c r="M201" s="282" t="s">
        <v>4444</v>
      </c>
      <c r="N201" s="283">
        <v>82</v>
      </c>
      <c r="O201" s="276"/>
      <c r="P201" s="282" t="s">
        <v>4445</v>
      </c>
      <c r="Q201" s="282" t="s">
        <v>4446</v>
      </c>
      <c r="R201" s="276"/>
      <c r="S201" s="276"/>
      <c r="T201" s="276"/>
      <c r="U201" s="276"/>
      <c r="V201" s="276"/>
      <c r="W201" s="276"/>
      <c r="X201" s="276"/>
      <c r="Y201" s="276"/>
      <c r="Z201" s="276"/>
      <c r="AA201" s="276"/>
      <c r="AB201" s="276"/>
      <c r="AC201" s="276"/>
      <c r="AD201" s="276"/>
      <c r="AE201" s="276"/>
      <c r="AF201" s="289"/>
    </row>
    <row r="202" spans="1:32" ht="66.75" customHeight="1">
      <c r="A202" s="276"/>
      <c r="B202" s="276"/>
      <c r="C202" s="276"/>
      <c r="D202" s="283">
        <v>201</v>
      </c>
      <c r="E202" s="282" t="s">
        <v>4447</v>
      </c>
      <c r="F202" s="282" t="s">
        <v>4448</v>
      </c>
      <c r="G202" s="283">
        <v>8</v>
      </c>
      <c r="H202" s="276"/>
      <c r="I202" s="285"/>
      <c r="J202" s="276"/>
      <c r="K202" s="283">
        <v>201</v>
      </c>
      <c r="L202" s="282" t="s">
        <v>4449</v>
      </c>
      <c r="M202" s="282" t="s">
        <v>4450</v>
      </c>
      <c r="N202" s="283">
        <v>83</v>
      </c>
      <c r="O202" s="276"/>
      <c r="P202" s="282" t="s">
        <v>4451</v>
      </c>
      <c r="Q202" s="282" t="s">
        <v>4452</v>
      </c>
      <c r="R202" s="276"/>
      <c r="S202" s="276"/>
      <c r="T202" s="276"/>
      <c r="U202" s="276"/>
      <c r="V202" s="276"/>
      <c r="W202" s="276"/>
      <c r="X202" s="276"/>
      <c r="Y202" s="276"/>
      <c r="Z202" s="276"/>
      <c r="AA202" s="276"/>
      <c r="AB202" s="276"/>
      <c r="AC202" s="276"/>
      <c r="AD202" s="276"/>
      <c r="AE202" s="276"/>
      <c r="AF202" s="289"/>
    </row>
    <row r="203" spans="1:32" ht="60">
      <c r="A203" s="276"/>
      <c r="B203" s="276"/>
      <c r="C203" s="276"/>
      <c r="D203" s="283">
        <v>202</v>
      </c>
      <c r="E203" s="282" t="s">
        <v>4453</v>
      </c>
      <c r="F203" s="282" t="s">
        <v>4454</v>
      </c>
      <c r="G203" s="283">
        <v>8</v>
      </c>
      <c r="H203" s="276"/>
      <c r="I203" s="285"/>
      <c r="J203" s="276"/>
      <c r="K203" s="283">
        <v>202</v>
      </c>
      <c r="L203" s="282" t="s">
        <v>4455</v>
      </c>
      <c r="M203" s="282" t="s">
        <v>4456</v>
      </c>
      <c r="N203" s="283">
        <v>84</v>
      </c>
      <c r="O203" s="276"/>
      <c r="P203" s="282" t="s">
        <v>4457</v>
      </c>
      <c r="Q203" s="282" t="s">
        <v>4458</v>
      </c>
      <c r="R203" s="276"/>
      <c r="S203" s="276"/>
      <c r="T203" s="276"/>
      <c r="U203" s="276"/>
      <c r="V203" s="276"/>
      <c r="W203" s="276"/>
      <c r="X203" s="276"/>
      <c r="Y203" s="276"/>
      <c r="Z203" s="276"/>
      <c r="AA203" s="276"/>
      <c r="AB203" s="276"/>
      <c r="AC203" s="276"/>
      <c r="AD203" s="276"/>
      <c r="AE203" s="276"/>
      <c r="AF203" s="289"/>
    </row>
    <row r="204" spans="1:32" ht="60">
      <c r="A204" s="276"/>
      <c r="B204" s="276"/>
      <c r="C204" s="276"/>
      <c r="D204" s="283">
        <v>203</v>
      </c>
      <c r="E204" s="282" t="s">
        <v>4459</v>
      </c>
      <c r="F204" s="282" t="s">
        <v>4460</v>
      </c>
      <c r="G204" s="283">
        <v>8</v>
      </c>
      <c r="H204" s="276"/>
      <c r="I204" s="285"/>
      <c r="J204" s="276"/>
      <c r="K204" s="283">
        <v>203</v>
      </c>
      <c r="L204" s="282" t="s">
        <v>4461</v>
      </c>
      <c r="M204" s="282" t="s">
        <v>4462</v>
      </c>
      <c r="N204" s="283">
        <v>85</v>
      </c>
      <c r="O204" s="276"/>
      <c r="P204" s="282" t="s">
        <v>4463</v>
      </c>
      <c r="Q204" s="282" t="s">
        <v>4464</v>
      </c>
      <c r="R204" s="276"/>
      <c r="S204" s="276"/>
      <c r="T204" s="276"/>
      <c r="U204" s="276"/>
      <c r="V204" s="276"/>
      <c r="W204" s="276"/>
      <c r="X204" s="276"/>
      <c r="Y204" s="276"/>
      <c r="Z204" s="276"/>
      <c r="AA204" s="276"/>
      <c r="AB204" s="276"/>
      <c r="AC204" s="276"/>
      <c r="AD204" s="276"/>
      <c r="AE204" s="276"/>
      <c r="AF204" s="289"/>
    </row>
    <row r="205" spans="1:32" ht="45">
      <c r="A205" s="276"/>
      <c r="B205" s="276"/>
      <c r="C205" s="276"/>
      <c r="D205" s="283">
        <v>204</v>
      </c>
      <c r="E205" s="282" t="s">
        <v>4465</v>
      </c>
      <c r="F205" s="282" t="s">
        <v>4466</v>
      </c>
      <c r="G205" s="283">
        <v>8</v>
      </c>
      <c r="H205" s="276"/>
      <c r="I205" s="285"/>
      <c r="J205" s="276"/>
      <c r="K205" s="283">
        <v>204</v>
      </c>
      <c r="L205" s="282" t="s">
        <v>4467</v>
      </c>
      <c r="M205" s="282" t="s">
        <v>4468</v>
      </c>
      <c r="N205" s="283">
        <v>86</v>
      </c>
      <c r="O205" s="276"/>
      <c r="P205" s="282" t="s">
        <v>4469</v>
      </c>
      <c r="Q205" s="282" t="s">
        <v>4470</v>
      </c>
      <c r="R205" s="276"/>
      <c r="S205" s="276"/>
      <c r="T205" s="276"/>
      <c r="U205" s="276"/>
      <c r="V205" s="276"/>
      <c r="W205" s="276"/>
      <c r="X205" s="276"/>
      <c r="Y205" s="276"/>
      <c r="Z205" s="276"/>
      <c r="AA205" s="276"/>
      <c r="AB205" s="276"/>
      <c r="AC205" s="276"/>
      <c r="AD205" s="276"/>
      <c r="AE205" s="276"/>
      <c r="AF205" s="289"/>
    </row>
    <row r="206" spans="1:32" ht="45">
      <c r="A206" s="276"/>
      <c r="B206" s="276"/>
      <c r="C206" s="276"/>
      <c r="D206" s="283">
        <v>205</v>
      </c>
      <c r="E206" s="282" t="s">
        <v>4471</v>
      </c>
      <c r="F206" s="282" t="s">
        <v>4472</v>
      </c>
      <c r="G206" s="283">
        <v>9</v>
      </c>
      <c r="H206" s="276"/>
      <c r="I206" s="285"/>
      <c r="J206" s="276"/>
      <c r="K206" s="283">
        <v>205</v>
      </c>
      <c r="L206" s="282" t="s">
        <v>4473</v>
      </c>
      <c r="M206" s="282" t="s">
        <v>4474</v>
      </c>
      <c r="N206" s="283">
        <v>87</v>
      </c>
      <c r="O206" s="276"/>
      <c r="P206" s="282" t="s">
        <v>4475</v>
      </c>
      <c r="Q206" s="282" t="s">
        <v>4476</v>
      </c>
      <c r="R206" s="276"/>
      <c r="S206" s="276"/>
      <c r="T206" s="276"/>
      <c r="U206" s="276"/>
      <c r="V206" s="276"/>
      <c r="W206" s="276"/>
      <c r="X206" s="276"/>
      <c r="Y206" s="276"/>
      <c r="Z206" s="276"/>
      <c r="AA206" s="276"/>
      <c r="AB206" s="276"/>
      <c r="AC206" s="276"/>
      <c r="AD206" s="276"/>
      <c r="AE206" s="276"/>
      <c r="AF206" s="289"/>
    </row>
    <row r="207" spans="1:32" ht="45">
      <c r="A207" s="276"/>
      <c r="B207" s="276"/>
      <c r="C207" s="276"/>
      <c r="D207" s="283">
        <v>206</v>
      </c>
      <c r="E207" s="282" t="s">
        <v>4477</v>
      </c>
      <c r="F207" s="282" t="s">
        <v>4478</v>
      </c>
      <c r="G207" s="283">
        <v>9</v>
      </c>
      <c r="H207" s="276"/>
      <c r="I207" s="285"/>
      <c r="J207" s="276"/>
      <c r="K207" s="283">
        <v>206</v>
      </c>
      <c r="L207" s="282" t="s">
        <v>4479</v>
      </c>
      <c r="M207" s="282" t="s">
        <v>4480</v>
      </c>
      <c r="N207" s="283">
        <v>88</v>
      </c>
      <c r="O207" s="276"/>
      <c r="P207" s="282" t="s">
        <v>4481</v>
      </c>
      <c r="Q207" s="282" t="s">
        <v>4482</v>
      </c>
      <c r="R207" s="276"/>
      <c r="S207" s="276"/>
      <c r="T207" s="276"/>
      <c r="U207" s="276"/>
      <c r="V207" s="276"/>
      <c r="W207" s="276"/>
      <c r="X207" s="276"/>
      <c r="Y207" s="276"/>
      <c r="Z207" s="276"/>
      <c r="AA207" s="276"/>
      <c r="AB207" s="276"/>
      <c r="AC207" s="276"/>
      <c r="AD207" s="276"/>
      <c r="AE207" s="276"/>
      <c r="AF207" s="289"/>
    </row>
    <row r="208" spans="1:32" ht="45">
      <c r="A208" s="276"/>
      <c r="B208" s="276"/>
      <c r="C208" s="276"/>
      <c r="D208" s="283">
        <v>207</v>
      </c>
      <c r="E208" s="282" t="s">
        <v>4483</v>
      </c>
      <c r="F208" s="282" t="s">
        <v>4484</v>
      </c>
      <c r="G208" s="283">
        <v>9</v>
      </c>
      <c r="H208" s="276"/>
      <c r="I208" s="285"/>
      <c r="J208" s="276"/>
      <c r="K208" s="283">
        <v>207</v>
      </c>
      <c r="L208" s="282" t="s">
        <v>4485</v>
      </c>
      <c r="M208" s="282" t="s">
        <v>4486</v>
      </c>
      <c r="N208" s="283">
        <v>89</v>
      </c>
      <c r="O208" s="276"/>
      <c r="P208" s="282" t="s">
        <v>4487</v>
      </c>
      <c r="Q208" s="282" t="s">
        <v>4488</v>
      </c>
      <c r="R208" s="276"/>
      <c r="S208" s="276"/>
      <c r="T208" s="276"/>
      <c r="U208" s="276"/>
      <c r="V208" s="276"/>
      <c r="W208" s="276"/>
      <c r="X208" s="276"/>
      <c r="Y208" s="276"/>
      <c r="Z208" s="276"/>
      <c r="AA208" s="276"/>
      <c r="AB208" s="276"/>
      <c r="AC208" s="276"/>
      <c r="AD208" s="276"/>
      <c r="AE208" s="276"/>
      <c r="AF208" s="289"/>
    </row>
    <row r="209" spans="1:32" ht="45">
      <c r="A209" s="276"/>
      <c r="B209" s="276"/>
      <c r="C209" s="276"/>
      <c r="D209" s="283">
        <v>208</v>
      </c>
      <c r="E209" s="282" t="s">
        <v>4489</v>
      </c>
      <c r="F209" s="282" t="s">
        <v>4490</v>
      </c>
      <c r="G209" s="283">
        <v>9</v>
      </c>
      <c r="H209" s="276"/>
      <c r="I209" s="285"/>
      <c r="J209" s="276"/>
      <c r="K209" s="283">
        <v>208</v>
      </c>
      <c r="L209" s="282" t="s">
        <v>4491</v>
      </c>
      <c r="M209" s="282" t="s">
        <v>4492</v>
      </c>
      <c r="N209" s="283">
        <v>90</v>
      </c>
      <c r="O209" s="276"/>
      <c r="P209" s="282" t="s">
        <v>4493</v>
      </c>
      <c r="Q209" s="282" t="s">
        <v>4494</v>
      </c>
      <c r="R209" s="276"/>
      <c r="S209" s="276"/>
      <c r="T209" s="276"/>
      <c r="U209" s="276"/>
      <c r="V209" s="276"/>
      <c r="W209" s="276"/>
      <c r="X209" s="276"/>
      <c r="Y209" s="276"/>
      <c r="Z209" s="276"/>
      <c r="AA209" s="276"/>
      <c r="AB209" s="276"/>
      <c r="AC209" s="276"/>
      <c r="AD209" s="276"/>
      <c r="AE209" s="276"/>
      <c r="AF209" s="289"/>
    </row>
    <row r="210" spans="1:32" ht="60">
      <c r="A210" s="276"/>
      <c r="B210" s="276"/>
      <c r="C210" s="276"/>
      <c r="D210" s="283">
        <v>209</v>
      </c>
      <c r="E210" s="282" t="s">
        <v>4495</v>
      </c>
      <c r="F210" s="282" t="s">
        <v>4496</v>
      </c>
      <c r="G210" s="283">
        <v>9</v>
      </c>
      <c r="H210" s="276"/>
      <c r="I210" s="285"/>
      <c r="J210" s="276"/>
      <c r="K210" s="283">
        <v>209</v>
      </c>
      <c r="L210" s="282" t="s">
        <v>4497</v>
      </c>
      <c r="M210" s="282" t="s">
        <v>4498</v>
      </c>
      <c r="N210" s="283">
        <v>91</v>
      </c>
      <c r="O210" s="276"/>
      <c r="P210" s="282" t="s">
        <v>4499</v>
      </c>
      <c r="Q210" s="282" t="s">
        <v>4500</v>
      </c>
      <c r="R210" s="276"/>
      <c r="S210" s="276"/>
      <c r="T210" s="276"/>
      <c r="U210" s="276"/>
      <c r="V210" s="276"/>
      <c r="W210" s="276"/>
      <c r="X210" s="276"/>
      <c r="Y210" s="276"/>
      <c r="Z210" s="276"/>
      <c r="AA210" s="276"/>
      <c r="AB210" s="276"/>
      <c r="AC210" s="276"/>
      <c r="AD210" s="276"/>
      <c r="AE210" s="276"/>
      <c r="AF210" s="289"/>
    </row>
    <row r="211" spans="1:32" ht="60">
      <c r="A211" s="276"/>
      <c r="B211" s="276"/>
      <c r="C211" s="276"/>
      <c r="D211" s="283">
        <v>210</v>
      </c>
      <c r="E211" s="282" t="s">
        <v>4501</v>
      </c>
      <c r="F211" s="282" t="s">
        <v>4502</v>
      </c>
      <c r="G211" s="283">
        <v>9</v>
      </c>
      <c r="H211" s="276"/>
      <c r="I211" s="285"/>
      <c r="J211" s="276"/>
      <c r="K211" s="283">
        <v>210</v>
      </c>
      <c r="L211" s="282" t="s">
        <v>4503</v>
      </c>
      <c r="M211" s="282" t="s">
        <v>4504</v>
      </c>
      <c r="N211" s="283">
        <v>92</v>
      </c>
      <c r="O211" s="276"/>
      <c r="P211" s="282" t="s">
        <v>4505</v>
      </c>
      <c r="Q211" s="282" t="s">
        <v>4506</v>
      </c>
      <c r="R211" s="276"/>
      <c r="S211" s="276"/>
      <c r="T211" s="276"/>
      <c r="U211" s="276"/>
      <c r="V211" s="276"/>
      <c r="W211" s="276"/>
      <c r="X211" s="276"/>
      <c r="Y211" s="276"/>
      <c r="Z211" s="276"/>
      <c r="AA211" s="276"/>
      <c r="AB211" s="276"/>
      <c r="AC211" s="276"/>
      <c r="AD211" s="276"/>
      <c r="AE211" s="276"/>
      <c r="AF211" s="289"/>
    </row>
    <row r="212" spans="1:32" ht="60">
      <c r="A212" s="276"/>
      <c r="B212" s="276"/>
      <c r="C212" s="276"/>
      <c r="D212" s="283">
        <v>211</v>
      </c>
      <c r="E212" s="282" t="s">
        <v>4507</v>
      </c>
      <c r="F212" s="282" t="s">
        <v>4508</v>
      </c>
      <c r="G212" s="283">
        <v>9</v>
      </c>
      <c r="H212" s="276"/>
      <c r="I212" s="285"/>
      <c r="J212" s="276"/>
      <c r="K212" s="283">
        <v>211</v>
      </c>
      <c r="L212" s="282" t="s">
        <v>4509</v>
      </c>
      <c r="M212" s="282" t="s">
        <v>4510</v>
      </c>
      <c r="N212" s="283">
        <v>93</v>
      </c>
      <c r="O212" s="276"/>
      <c r="P212" s="282" t="s">
        <v>4511</v>
      </c>
      <c r="Q212" s="282" t="s">
        <v>4512</v>
      </c>
      <c r="R212" s="276"/>
      <c r="S212" s="276"/>
      <c r="T212" s="276"/>
      <c r="U212" s="276"/>
      <c r="V212" s="276"/>
      <c r="W212" s="276"/>
      <c r="X212" s="276"/>
      <c r="Y212" s="276"/>
      <c r="Z212" s="276"/>
      <c r="AA212" s="276"/>
      <c r="AB212" s="276"/>
      <c r="AC212" s="276"/>
      <c r="AD212" s="276"/>
      <c r="AE212" s="276"/>
      <c r="AF212" s="289"/>
    </row>
    <row r="213" spans="1:32" ht="60">
      <c r="A213" s="276"/>
      <c r="B213" s="276"/>
      <c r="C213" s="276"/>
      <c r="D213" s="283">
        <v>212</v>
      </c>
      <c r="E213" s="282" t="s">
        <v>4513</v>
      </c>
      <c r="F213" s="282" t="s">
        <v>4514</v>
      </c>
      <c r="G213" s="283">
        <v>9</v>
      </c>
      <c r="H213" s="276"/>
      <c r="I213" s="285"/>
      <c r="J213" s="276"/>
      <c r="K213" s="283">
        <v>212</v>
      </c>
      <c r="L213" s="282" t="s">
        <v>4515</v>
      </c>
      <c r="M213" s="282" t="s">
        <v>4516</v>
      </c>
      <c r="N213" s="283">
        <v>94</v>
      </c>
      <c r="O213" s="276"/>
      <c r="P213" s="282" t="s">
        <v>4517</v>
      </c>
      <c r="Q213" s="282" t="s">
        <v>4518</v>
      </c>
      <c r="R213" s="276"/>
      <c r="S213" s="276"/>
      <c r="T213" s="276"/>
      <c r="U213" s="276"/>
      <c r="V213" s="276"/>
      <c r="W213" s="276"/>
      <c r="X213" s="276"/>
      <c r="Y213" s="276"/>
      <c r="Z213" s="276"/>
      <c r="AA213" s="276"/>
      <c r="AB213" s="276"/>
      <c r="AC213" s="276"/>
      <c r="AD213" s="276"/>
      <c r="AE213" s="276"/>
      <c r="AF213" s="289"/>
    </row>
    <row r="214" spans="1:32" ht="60">
      <c r="A214" s="276"/>
      <c r="B214" s="276"/>
      <c r="C214" s="276"/>
      <c r="D214" s="283">
        <v>213</v>
      </c>
      <c r="E214" s="282" t="s">
        <v>4519</v>
      </c>
      <c r="F214" s="282" t="s">
        <v>4520</v>
      </c>
      <c r="G214" s="283">
        <v>9</v>
      </c>
      <c r="H214" s="276"/>
      <c r="I214" s="285"/>
      <c r="J214" s="276"/>
      <c r="K214" s="283">
        <v>213</v>
      </c>
      <c r="L214" s="282" t="s">
        <v>4521</v>
      </c>
      <c r="M214" s="282" t="s">
        <v>4522</v>
      </c>
      <c r="N214" s="283">
        <v>95</v>
      </c>
      <c r="O214" s="276"/>
      <c r="P214" s="282" t="s">
        <v>4523</v>
      </c>
      <c r="Q214" s="282" t="s">
        <v>4524</v>
      </c>
      <c r="R214" s="276"/>
      <c r="S214" s="276"/>
      <c r="T214" s="276"/>
      <c r="U214" s="276"/>
      <c r="V214" s="276"/>
      <c r="W214" s="276"/>
      <c r="X214" s="276"/>
      <c r="Y214" s="276"/>
      <c r="Z214" s="276"/>
      <c r="AA214" s="276"/>
      <c r="AB214" s="276"/>
      <c r="AC214" s="276"/>
      <c r="AD214" s="276"/>
      <c r="AE214" s="276"/>
      <c r="AF214" s="289"/>
    </row>
    <row r="215" spans="1:32" ht="60">
      <c r="A215" s="276"/>
      <c r="B215" s="276"/>
      <c r="C215" s="276"/>
      <c r="D215" s="283">
        <v>214</v>
      </c>
      <c r="E215" s="282" t="s">
        <v>4525</v>
      </c>
      <c r="F215" s="282" t="s">
        <v>4526</v>
      </c>
      <c r="G215" s="283">
        <v>9</v>
      </c>
      <c r="H215" s="276"/>
      <c r="I215" s="285"/>
      <c r="J215" s="276"/>
      <c r="K215" s="283">
        <v>214</v>
      </c>
      <c r="L215" s="282" t="s">
        <v>4527</v>
      </c>
      <c r="M215" s="282" t="s">
        <v>4528</v>
      </c>
      <c r="N215" s="283">
        <v>96</v>
      </c>
      <c r="O215" s="276"/>
      <c r="P215" s="282" t="s">
        <v>4529</v>
      </c>
      <c r="Q215" s="282" t="s">
        <v>4530</v>
      </c>
      <c r="R215" s="276"/>
      <c r="S215" s="276"/>
      <c r="T215" s="276"/>
      <c r="U215" s="276"/>
      <c r="V215" s="276"/>
      <c r="W215" s="276"/>
      <c r="X215" s="276"/>
      <c r="Y215" s="276"/>
      <c r="Z215" s="276"/>
      <c r="AA215" s="276"/>
      <c r="AB215" s="276"/>
      <c r="AC215" s="276"/>
      <c r="AD215" s="276"/>
      <c r="AE215" s="276"/>
      <c r="AF215" s="289"/>
    </row>
    <row r="216" spans="1:32" ht="60">
      <c r="A216" s="276"/>
      <c r="B216" s="276"/>
      <c r="C216" s="276"/>
      <c r="D216" s="283">
        <v>215</v>
      </c>
      <c r="E216" s="282" t="s">
        <v>4531</v>
      </c>
      <c r="F216" s="282" t="s">
        <v>4532</v>
      </c>
      <c r="G216" s="283">
        <v>9</v>
      </c>
      <c r="H216" s="276"/>
      <c r="I216" s="285"/>
      <c r="J216" s="276"/>
      <c r="K216" s="283">
        <v>215</v>
      </c>
      <c r="L216" s="282" t="s">
        <v>4533</v>
      </c>
      <c r="M216" s="282" t="s">
        <v>4534</v>
      </c>
      <c r="N216" s="283">
        <v>96</v>
      </c>
      <c r="O216" s="276"/>
      <c r="P216" s="282" t="s">
        <v>4535</v>
      </c>
      <c r="Q216" s="282" t="s">
        <v>4536</v>
      </c>
      <c r="R216" s="276"/>
      <c r="S216" s="276"/>
      <c r="T216" s="276"/>
      <c r="U216" s="276"/>
      <c r="V216" s="276"/>
      <c r="W216" s="276"/>
      <c r="X216" s="276"/>
      <c r="Y216" s="276"/>
      <c r="Z216" s="276"/>
      <c r="AA216" s="276"/>
      <c r="AB216" s="276"/>
      <c r="AC216" s="276"/>
      <c r="AD216" s="276"/>
      <c r="AE216" s="276"/>
      <c r="AF216" s="289"/>
    </row>
    <row r="217" spans="1:32" ht="30">
      <c r="A217" s="276"/>
      <c r="B217" s="276"/>
      <c r="C217" s="276"/>
      <c r="D217" s="283">
        <v>216</v>
      </c>
      <c r="E217" s="282" t="s">
        <v>4537</v>
      </c>
      <c r="F217" s="282" t="s">
        <v>4538</v>
      </c>
      <c r="G217" s="283">
        <v>9</v>
      </c>
      <c r="H217" s="276"/>
      <c r="I217" s="285"/>
      <c r="J217" s="276"/>
      <c r="K217" s="283">
        <v>216</v>
      </c>
      <c r="L217" s="282" t="s">
        <v>4539</v>
      </c>
      <c r="M217" s="282" t="s">
        <v>4540</v>
      </c>
      <c r="N217" s="283">
        <v>96</v>
      </c>
      <c r="O217" s="276"/>
      <c r="P217" s="282" t="s">
        <v>4541</v>
      </c>
      <c r="Q217" s="282" t="s">
        <v>4542</v>
      </c>
      <c r="R217" s="276"/>
      <c r="S217" s="276"/>
      <c r="T217" s="276"/>
      <c r="U217" s="276"/>
      <c r="V217" s="276"/>
      <c r="W217" s="276"/>
      <c r="X217" s="276"/>
      <c r="Y217" s="276"/>
      <c r="Z217" s="276"/>
      <c r="AA217" s="276"/>
      <c r="AB217" s="276"/>
      <c r="AC217" s="276"/>
      <c r="AD217" s="276"/>
      <c r="AE217" s="276"/>
      <c r="AF217" s="289"/>
    </row>
    <row r="218" spans="1:32" ht="45">
      <c r="A218" s="276"/>
      <c r="B218" s="276"/>
      <c r="C218" s="276"/>
      <c r="D218" s="283">
        <v>217</v>
      </c>
      <c r="E218" s="282" t="s">
        <v>4543</v>
      </c>
      <c r="F218" s="282" t="s">
        <v>4544</v>
      </c>
      <c r="G218" s="283">
        <v>9</v>
      </c>
      <c r="H218" s="276"/>
      <c r="I218" s="285"/>
      <c r="J218" s="276"/>
      <c r="K218" s="283">
        <v>217</v>
      </c>
      <c r="L218" s="282" t="s">
        <v>4545</v>
      </c>
      <c r="M218" s="282" t="s">
        <v>4546</v>
      </c>
      <c r="N218" s="283">
        <v>97</v>
      </c>
      <c r="O218" s="276"/>
      <c r="P218" s="282" t="s">
        <v>4547</v>
      </c>
      <c r="Q218" s="282" t="s">
        <v>4548</v>
      </c>
      <c r="R218" s="276"/>
      <c r="S218" s="276"/>
      <c r="T218" s="276"/>
      <c r="U218" s="276"/>
      <c r="V218" s="276"/>
      <c r="W218" s="276"/>
      <c r="X218" s="276"/>
      <c r="Y218" s="276"/>
      <c r="Z218" s="276"/>
      <c r="AA218" s="276"/>
      <c r="AB218" s="276"/>
      <c r="AC218" s="276"/>
      <c r="AD218" s="276"/>
      <c r="AE218" s="276"/>
      <c r="AF218" s="289"/>
    </row>
    <row r="219" spans="1:32" ht="30">
      <c r="A219" s="276"/>
      <c r="B219" s="276"/>
      <c r="C219" s="276"/>
      <c r="D219" s="283">
        <v>218</v>
      </c>
      <c r="E219" s="282" t="s">
        <v>4549</v>
      </c>
      <c r="F219" s="282" t="s">
        <v>4550</v>
      </c>
      <c r="G219" s="283">
        <v>9</v>
      </c>
      <c r="H219" s="276"/>
      <c r="I219" s="285"/>
      <c r="J219" s="276"/>
      <c r="K219" s="283">
        <v>218</v>
      </c>
      <c r="L219" s="282" t="s">
        <v>4551</v>
      </c>
      <c r="M219" s="282" t="s">
        <v>4552</v>
      </c>
      <c r="N219" s="283">
        <v>98</v>
      </c>
      <c r="O219" s="276"/>
      <c r="P219" s="282" t="s">
        <v>4553</v>
      </c>
      <c r="Q219" s="282" t="s">
        <v>4554</v>
      </c>
      <c r="R219" s="276"/>
      <c r="S219" s="276"/>
      <c r="T219" s="276"/>
      <c r="U219" s="276"/>
      <c r="V219" s="276"/>
      <c r="W219" s="276"/>
      <c r="X219" s="276"/>
      <c r="Y219" s="276"/>
      <c r="Z219" s="276"/>
      <c r="AA219" s="276"/>
      <c r="AB219" s="276"/>
      <c r="AC219" s="276"/>
      <c r="AD219" s="276"/>
      <c r="AE219" s="276"/>
      <c r="AF219" s="289"/>
    </row>
    <row r="220" spans="1:32" ht="45">
      <c r="A220" s="276"/>
      <c r="B220" s="276"/>
      <c r="C220" s="276"/>
      <c r="D220" s="283">
        <v>219</v>
      </c>
      <c r="E220" s="282" t="s">
        <v>4555</v>
      </c>
      <c r="F220" s="282" t="s">
        <v>4556</v>
      </c>
      <c r="G220" s="283">
        <v>9</v>
      </c>
      <c r="H220" s="276"/>
      <c r="I220" s="285"/>
      <c r="J220" s="276"/>
      <c r="K220" s="283">
        <v>219</v>
      </c>
      <c r="L220" s="282" t="s">
        <v>4557</v>
      </c>
      <c r="M220" s="282" t="s">
        <v>4558</v>
      </c>
      <c r="N220" s="283">
        <v>98</v>
      </c>
      <c r="O220" s="276"/>
      <c r="P220" s="282" t="s">
        <v>4559</v>
      </c>
      <c r="Q220" s="282" t="s">
        <v>4560</v>
      </c>
      <c r="R220" s="276"/>
      <c r="S220" s="276"/>
      <c r="T220" s="276"/>
      <c r="U220" s="276"/>
      <c r="V220" s="276"/>
      <c r="W220" s="276"/>
      <c r="X220" s="276"/>
      <c r="Y220" s="276"/>
      <c r="Z220" s="276"/>
      <c r="AA220" s="276"/>
      <c r="AB220" s="276"/>
      <c r="AC220" s="276"/>
      <c r="AD220" s="276"/>
      <c r="AE220" s="276"/>
      <c r="AF220" s="289"/>
    </row>
    <row r="221" spans="1:32" ht="45">
      <c r="A221" s="276"/>
      <c r="B221" s="276"/>
      <c r="C221" s="276"/>
      <c r="D221" s="283">
        <v>220</v>
      </c>
      <c r="E221" s="282" t="s">
        <v>4561</v>
      </c>
      <c r="F221" s="282" t="s">
        <v>4562</v>
      </c>
      <c r="G221" s="283">
        <v>9</v>
      </c>
      <c r="H221" s="276"/>
      <c r="I221" s="285"/>
      <c r="J221" s="276"/>
      <c r="K221" s="283">
        <v>220</v>
      </c>
      <c r="L221" s="282" t="s">
        <v>4563</v>
      </c>
      <c r="M221" s="282" t="s">
        <v>4564</v>
      </c>
      <c r="N221" s="283">
        <v>98</v>
      </c>
      <c r="O221" s="276"/>
      <c r="P221" s="282" t="s">
        <v>4565</v>
      </c>
      <c r="Q221" s="282" t="s">
        <v>4566</v>
      </c>
      <c r="R221" s="276"/>
      <c r="S221" s="276"/>
      <c r="T221" s="276"/>
      <c r="U221" s="276"/>
      <c r="V221" s="276"/>
      <c r="W221" s="276"/>
      <c r="X221" s="276"/>
      <c r="Y221" s="276"/>
      <c r="Z221" s="276"/>
      <c r="AA221" s="276"/>
      <c r="AB221" s="276"/>
      <c r="AC221" s="276"/>
      <c r="AD221" s="276"/>
      <c r="AE221" s="276"/>
      <c r="AF221" s="289"/>
    </row>
    <row r="222" spans="1:32" ht="30">
      <c r="A222" s="276"/>
      <c r="B222" s="276"/>
      <c r="C222" s="276"/>
      <c r="D222" s="283">
        <v>221</v>
      </c>
      <c r="E222" s="282" t="s">
        <v>4567</v>
      </c>
      <c r="F222" s="282" t="s">
        <v>4568</v>
      </c>
      <c r="G222" s="283">
        <v>9</v>
      </c>
      <c r="H222" s="276"/>
      <c r="I222" s="285"/>
      <c r="J222" s="276"/>
      <c r="K222" s="283">
        <v>221</v>
      </c>
      <c r="L222" s="282" t="s">
        <v>4569</v>
      </c>
      <c r="M222" s="282" t="s">
        <v>4570</v>
      </c>
      <c r="N222" s="283">
        <v>99</v>
      </c>
      <c r="O222" s="276"/>
      <c r="P222" s="282" t="s">
        <v>4571</v>
      </c>
      <c r="Q222" s="282" t="s">
        <v>4572</v>
      </c>
      <c r="R222" s="276"/>
      <c r="S222" s="276"/>
      <c r="T222" s="276"/>
      <c r="U222" s="276"/>
      <c r="V222" s="276"/>
      <c r="W222" s="276"/>
      <c r="X222" s="276"/>
      <c r="Y222" s="276"/>
      <c r="Z222" s="276"/>
      <c r="AA222" s="276"/>
      <c r="AB222" s="276"/>
      <c r="AC222" s="276"/>
      <c r="AD222" s="276"/>
      <c r="AE222" s="276"/>
      <c r="AF222" s="289"/>
    </row>
    <row r="223" spans="1:32" ht="30">
      <c r="A223" s="276"/>
      <c r="B223" s="276"/>
      <c r="C223" s="276"/>
      <c r="D223" s="283">
        <v>222</v>
      </c>
      <c r="E223" s="282" t="s">
        <v>4573</v>
      </c>
      <c r="F223" s="282" t="s">
        <v>4574</v>
      </c>
      <c r="G223" s="283">
        <v>9</v>
      </c>
      <c r="H223" s="276"/>
      <c r="I223" s="285"/>
      <c r="J223" s="276"/>
      <c r="K223" s="283">
        <v>222</v>
      </c>
      <c r="L223" s="282" t="s">
        <v>4575</v>
      </c>
      <c r="M223" s="282" t="s">
        <v>4576</v>
      </c>
      <c r="N223" s="283">
        <v>99</v>
      </c>
      <c r="O223" s="276"/>
      <c r="P223" s="282" t="s">
        <v>4577</v>
      </c>
      <c r="Q223" s="282" t="s">
        <v>4578</v>
      </c>
      <c r="R223" s="276"/>
      <c r="S223" s="276"/>
      <c r="T223" s="276"/>
      <c r="U223" s="276"/>
      <c r="V223" s="276"/>
      <c r="W223" s="276"/>
      <c r="X223" s="276"/>
      <c r="Y223" s="276"/>
      <c r="Z223" s="276"/>
      <c r="AA223" s="276"/>
      <c r="AB223" s="276"/>
      <c r="AC223" s="276"/>
      <c r="AD223" s="276"/>
      <c r="AE223" s="276"/>
      <c r="AF223" s="289"/>
    </row>
    <row r="224" spans="1:32" ht="45">
      <c r="A224" s="276"/>
      <c r="B224" s="276"/>
      <c r="C224" s="276"/>
      <c r="D224" s="283">
        <v>223</v>
      </c>
      <c r="E224" s="282" t="s">
        <v>4579</v>
      </c>
      <c r="F224" s="282" t="s">
        <v>4580</v>
      </c>
      <c r="G224" s="283">
        <v>9</v>
      </c>
      <c r="H224" s="276"/>
      <c r="I224" s="285"/>
      <c r="J224" s="276"/>
      <c r="K224" s="283">
        <v>223</v>
      </c>
      <c r="L224" s="282" t="s">
        <v>4581</v>
      </c>
      <c r="M224" s="282" t="s">
        <v>4582</v>
      </c>
      <c r="N224" s="283">
        <v>99</v>
      </c>
      <c r="O224" s="276"/>
      <c r="P224" s="282" t="s">
        <v>4583</v>
      </c>
      <c r="Q224" s="282" t="s">
        <v>4584</v>
      </c>
      <c r="R224" s="276"/>
      <c r="S224" s="276"/>
      <c r="T224" s="276"/>
      <c r="U224" s="276"/>
      <c r="V224" s="276"/>
      <c r="W224" s="276"/>
      <c r="X224" s="276"/>
      <c r="Y224" s="276"/>
      <c r="Z224" s="276"/>
      <c r="AA224" s="276"/>
      <c r="AB224" s="276"/>
      <c r="AC224" s="276"/>
      <c r="AD224" s="276"/>
      <c r="AE224" s="276"/>
      <c r="AF224" s="289"/>
    </row>
    <row r="225" spans="1:32" ht="30">
      <c r="A225" s="276"/>
      <c r="B225" s="276"/>
      <c r="C225" s="276"/>
      <c r="D225" s="283">
        <v>224</v>
      </c>
      <c r="E225" s="282" t="s">
        <v>4585</v>
      </c>
      <c r="F225" s="282" t="s">
        <v>4586</v>
      </c>
      <c r="G225" s="283">
        <v>9</v>
      </c>
      <c r="H225" s="276"/>
      <c r="I225" s="285"/>
      <c r="J225" s="276"/>
      <c r="K225" s="283">
        <v>224</v>
      </c>
      <c r="L225" s="282" t="s">
        <v>4587</v>
      </c>
      <c r="M225" s="282" t="s">
        <v>4588</v>
      </c>
      <c r="N225" s="283">
        <v>100</v>
      </c>
      <c r="O225" s="276"/>
      <c r="P225" s="282" t="s">
        <v>4589</v>
      </c>
      <c r="Q225" s="282" t="s">
        <v>4590</v>
      </c>
      <c r="R225" s="276"/>
      <c r="S225" s="276"/>
      <c r="T225" s="276"/>
      <c r="U225" s="276"/>
      <c r="V225" s="276"/>
      <c r="W225" s="276"/>
      <c r="X225" s="276"/>
      <c r="Y225" s="276"/>
      <c r="Z225" s="276"/>
      <c r="AA225" s="276"/>
      <c r="AB225" s="276"/>
      <c r="AC225" s="276"/>
      <c r="AD225" s="276"/>
      <c r="AE225" s="276"/>
      <c r="AF225" s="289"/>
    </row>
    <row r="226" spans="1:32" ht="45">
      <c r="A226" s="276"/>
      <c r="B226" s="276"/>
      <c r="C226" s="276"/>
      <c r="D226" s="285"/>
      <c r="E226" s="276"/>
      <c r="F226" s="276"/>
      <c r="G226" s="285"/>
      <c r="H226" s="276"/>
      <c r="I226" s="285"/>
      <c r="J226" s="276"/>
      <c r="K226" s="283">
        <v>225</v>
      </c>
      <c r="L226" s="282" t="s">
        <v>4591</v>
      </c>
      <c r="M226" s="282" t="s">
        <v>4592</v>
      </c>
      <c r="N226" s="283">
        <v>100</v>
      </c>
      <c r="O226" s="276"/>
      <c r="P226" s="282" t="s">
        <v>4593</v>
      </c>
      <c r="Q226" s="282" t="s">
        <v>4594</v>
      </c>
      <c r="R226" s="276"/>
      <c r="S226" s="276"/>
      <c r="T226" s="276"/>
      <c r="U226" s="276"/>
      <c r="V226" s="276"/>
      <c r="W226" s="276"/>
      <c r="X226" s="276"/>
      <c r="Y226" s="276"/>
      <c r="Z226" s="276"/>
      <c r="AA226" s="276"/>
      <c r="AB226" s="276"/>
      <c r="AC226" s="276"/>
      <c r="AD226" s="276"/>
      <c r="AE226" s="276"/>
      <c r="AF226" s="289"/>
    </row>
    <row r="227" spans="1:32" ht="45">
      <c r="A227" s="276"/>
      <c r="B227" s="276"/>
      <c r="C227" s="276"/>
      <c r="D227" s="285"/>
      <c r="E227" s="276"/>
      <c r="F227" s="276"/>
      <c r="G227" s="285"/>
      <c r="H227" s="276"/>
      <c r="I227" s="285"/>
      <c r="J227" s="276"/>
      <c r="K227" s="283">
        <v>226</v>
      </c>
      <c r="L227" s="282" t="s">
        <v>4595</v>
      </c>
      <c r="M227" s="282" t="s">
        <v>4596</v>
      </c>
      <c r="N227" s="283">
        <v>101</v>
      </c>
      <c r="O227" s="276"/>
      <c r="P227" s="282" t="s">
        <v>4597</v>
      </c>
      <c r="Q227" s="282" t="s">
        <v>4598</v>
      </c>
      <c r="R227" s="276"/>
      <c r="S227" s="276"/>
      <c r="T227" s="276"/>
      <c r="U227" s="276"/>
      <c r="V227" s="276"/>
      <c r="W227" s="276"/>
      <c r="X227" s="276"/>
      <c r="Y227" s="276"/>
      <c r="Z227" s="276"/>
      <c r="AA227" s="276"/>
      <c r="AB227" s="276"/>
      <c r="AC227" s="276"/>
      <c r="AD227" s="276"/>
      <c r="AE227" s="276"/>
      <c r="AF227" s="289"/>
    </row>
    <row r="228" spans="1:32" ht="30">
      <c r="A228" s="276"/>
      <c r="B228" s="276"/>
      <c r="C228" s="276"/>
      <c r="D228" s="285"/>
      <c r="E228" s="276"/>
      <c r="F228" s="276"/>
      <c r="G228" s="285"/>
      <c r="H228" s="276"/>
      <c r="I228" s="285"/>
      <c r="J228" s="276"/>
      <c r="K228" s="283">
        <v>227</v>
      </c>
      <c r="L228" s="282" t="s">
        <v>4599</v>
      </c>
      <c r="M228" s="282" t="s">
        <v>4600</v>
      </c>
      <c r="N228" s="283">
        <v>101</v>
      </c>
      <c r="O228" s="276"/>
      <c r="P228" s="282" t="s">
        <v>4601</v>
      </c>
      <c r="Q228" s="282" t="s">
        <v>4602</v>
      </c>
      <c r="R228" s="276"/>
      <c r="S228" s="276"/>
      <c r="T228" s="276"/>
      <c r="U228" s="276"/>
      <c r="V228" s="276"/>
      <c r="W228" s="276"/>
      <c r="X228" s="276"/>
      <c r="Y228" s="276"/>
      <c r="Z228" s="276"/>
      <c r="AA228" s="276"/>
      <c r="AB228" s="276"/>
      <c r="AC228" s="276"/>
      <c r="AD228" s="276"/>
      <c r="AE228" s="276"/>
      <c r="AF228" s="289"/>
    </row>
    <row r="229" spans="1:32" ht="30">
      <c r="A229" s="276"/>
      <c r="B229" s="276"/>
      <c r="C229" s="276"/>
      <c r="D229" s="285"/>
      <c r="E229" s="276"/>
      <c r="F229" s="276"/>
      <c r="G229" s="285"/>
      <c r="H229" s="276"/>
      <c r="I229" s="285"/>
      <c r="J229" s="276"/>
      <c r="K229" s="283">
        <v>228</v>
      </c>
      <c r="L229" s="282" t="s">
        <v>4603</v>
      </c>
      <c r="M229" s="282" t="s">
        <v>4604</v>
      </c>
      <c r="N229" s="283">
        <v>102</v>
      </c>
      <c r="O229" s="276"/>
      <c r="P229" s="282" t="s">
        <v>4605</v>
      </c>
      <c r="Q229" s="282" t="s">
        <v>4606</v>
      </c>
      <c r="R229" s="276"/>
      <c r="S229" s="276"/>
      <c r="T229" s="276"/>
      <c r="U229" s="276"/>
      <c r="V229" s="276"/>
      <c r="W229" s="276"/>
      <c r="X229" s="276"/>
      <c r="Y229" s="276"/>
      <c r="Z229" s="276"/>
      <c r="AA229" s="276"/>
      <c r="AB229" s="276"/>
      <c r="AC229" s="276"/>
      <c r="AD229" s="276"/>
      <c r="AE229" s="276"/>
      <c r="AF229" s="289"/>
    </row>
    <row r="230" spans="1:32" ht="105">
      <c r="A230" s="276"/>
      <c r="B230" s="276"/>
      <c r="C230" s="276"/>
      <c r="D230" s="285"/>
      <c r="E230" s="276"/>
      <c r="F230" s="276"/>
      <c r="G230" s="285"/>
      <c r="H230" s="276"/>
      <c r="I230" s="285"/>
      <c r="J230" s="276"/>
      <c r="K230" s="283">
        <v>229</v>
      </c>
      <c r="L230" s="282" t="s">
        <v>4607</v>
      </c>
      <c r="M230" s="282" t="s">
        <v>4608</v>
      </c>
      <c r="N230" s="283">
        <v>102</v>
      </c>
      <c r="O230" s="276"/>
      <c r="P230" s="282" t="s">
        <v>4609</v>
      </c>
      <c r="Q230" s="282" t="s">
        <v>4610</v>
      </c>
      <c r="R230" s="276"/>
      <c r="S230" s="276"/>
      <c r="T230" s="276"/>
      <c r="U230" s="276"/>
      <c r="V230" s="276"/>
      <c r="W230" s="276"/>
      <c r="X230" s="276"/>
      <c r="Y230" s="276"/>
      <c r="Z230" s="276"/>
      <c r="AA230" s="276"/>
      <c r="AB230" s="276"/>
      <c r="AC230" s="276"/>
      <c r="AD230" s="276"/>
      <c r="AE230" s="276"/>
      <c r="AF230" s="289"/>
    </row>
    <row r="231" spans="1:32" ht="45">
      <c r="A231" s="276"/>
      <c r="B231" s="276"/>
      <c r="C231" s="276"/>
      <c r="D231" s="285"/>
      <c r="E231" s="276"/>
      <c r="F231" s="276"/>
      <c r="G231" s="285"/>
      <c r="H231" s="276"/>
      <c r="I231" s="285"/>
      <c r="J231" s="276"/>
      <c r="K231" s="283">
        <v>230</v>
      </c>
      <c r="L231" s="282" t="s">
        <v>4611</v>
      </c>
      <c r="M231" s="282" t="s">
        <v>4612</v>
      </c>
      <c r="N231" s="283">
        <v>103</v>
      </c>
      <c r="O231" s="276"/>
      <c r="P231" s="282" t="s">
        <v>4613</v>
      </c>
      <c r="Q231" s="282" t="s">
        <v>4614</v>
      </c>
      <c r="R231" s="276"/>
      <c r="S231" s="276"/>
      <c r="T231" s="276"/>
      <c r="U231" s="276"/>
      <c r="V231" s="276"/>
      <c r="W231" s="276"/>
      <c r="X231" s="276"/>
      <c r="Y231" s="276"/>
      <c r="Z231" s="276"/>
      <c r="AA231" s="276"/>
      <c r="AB231" s="276"/>
      <c r="AC231" s="276"/>
      <c r="AD231" s="276"/>
      <c r="AE231" s="276"/>
      <c r="AF231" s="289"/>
    </row>
    <row r="232" spans="1:32" ht="60">
      <c r="A232" s="276"/>
      <c r="B232" s="276"/>
      <c r="C232" s="276"/>
      <c r="D232" s="285"/>
      <c r="E232" s="276"/>
      <c r="F232" s="276"/>
      <c r="G232" s="285"/>
      <c r="H232" s="276"/>
      <c r="I232" s="285"/>
      <c r="J232" s="276"/>
      <c r="K232" s="283">
        <v>231</v>
      </c>
      <c r="L232" s="282" t="s">
        <v>4615</v>
      </c>
      <c r="M232" s="282" t="s">
        <v>4616</v>
      </c>
      <c r="N232" s="283">
        <v>103</v>
      </c>
      <c r="O232" s="276"/>
      <c r="P232" s="282" t="s">
        <v>4617</v>
      </c>
      <c r="Q232" s="282" t="s">
        <v>4618</v>
      </c>
      <c r="R232" s="276"/>
      <c r="S232" s="276"/>
      <c r="T232" s="276"/>
      <c r="U232" s="276"/>
      <c r="V232" s="276"/>
      <c r="W232" s="276"/>
      <c r="X232" s="276"/>
      <c r="Y232" s="276"/>
      <c r="Z232" s="276"/>
      <c r="AA232" s="276"/>
      <c r="AB232" s="276"/>
      <c r="AC232" s="276"/>
      <c r="AD232" s="276"/>
      <c r="AE232" s="276"/>
      <c r="AF232" s="289"/>
    </row>
    <row r="233" spans="1:32" ht="45">
      <c r="A233" s="276"/>
      <c r="B233" s="276"/>
      <c r="C233" s="276"/>
      <c r="D233" s="285"/>
      <c r="E233" s="276"/>
      <c r="F233" s="276"/>
      <c r="G233" s="285"/>
      <c r="H233" s="276"/>
      <c r="I233" s="285"/>
      <c r="J233" s="276"/>
      <c r="K233" s="283">
        <v>232</v>
      </c>
      <c r="L233" s="282" t="s">
        <v>4619</v>
      </c>
      <c r="M233" s="282" t="s">
        <v>4620</v>
      </c>
      <c r="N233" s="283">
        <v>103</v>
      </c>
      <c r="O233" s="276"/>
      <c r="P233" s="282" t="s">
        <v>4621</v>
      </c>
      <c r="Q233" s="282" t="s">
        <v>4622</v>
      </c>
      <c r="R233" s="276"/>
      <c r="S233" s="276"/>
      <c r="T233" s="276"/>
      <c r="U233" s="276"/>
      <c r="V233" s="276"/>
      <c r="W233" s="276"/>
      <c r="X233" s="276"/>
      <c r="Y233" s="276"/>
      <c r="Z233" s="276"/>
      <c r="AA233" s="276"/>
      <c r="AB233" s="276"/>
      <c r="AC233" s="276"/>
      <c r="AD233" s="276"/>
      <c r="AE233" s="276"/>
      <c r="AF233" s="289"/>
    </row>
    <row r="234" spans="1:32" ht="45">
      <c r="A234" s="276"/>
      <c r="B234" s="276"/>
      <c r="C234" s="276"/>
      <c r="D234" s="285"/>
      <c r="E234" s="276"/>
      <c r="F234" s="276"/>
      <c r="G234" s="285"/>
      <c r="H234" s="276"/>
      <c r="I234" s="285"/>
      <c r="J234" s="276"/>
      <c r="K234" s="283">
        <v>233</v>
      </c>
      <c r="L234" s="282" t="s">
        <v>4623</v>
      </c>
      <c r="M234" s="282" t="s">
        <v>4624</v>
      </c>
      <c r="N234" s="283">
        <v>103</v>
      </c>
      <c r="O234" s="276"/>
      <c r="P234" s="282" t="s">
        <v>4625</v>
      </c>
      <c r="Q234" s="282" t="s">
        <v>4626</v>
      </c>
      <c r="R234" s="276"/>
      <c r="S234" s="276"/>
      <c r="T234" s="276"/>
      <c r="U234" s="276"/>
      <c r="V234" s="276"/>
      <c r="W234" s="276"/>
      <c r="X234" s="276"/>
      <c r="Y234" s="276"/>
      <c r="Z234" s="276"/>
      <c r="AA234" s="276"/>
      <c r="AB234" s="276"/>
      <c r="AC234" s="276"/>
      <c r="AD234" s="276"/>
      <c r="AE234" s="276"/>
      <c r="AF234" s="289"/>
    </row>
    <row r="235" spans="1:32" ht="45">
      <c r="A235" s="276"/>
      <c r="B235" s="276"/>
      <c r="C235" s="276"/>
      <c r="D235" s="285"/>
      <c r="E235" s="276"/>
      <c r="F235" s="276"/>
      <c r="G235" s="285"/>
      <c r="H235" s="276"/>
      <c r="I235" s="285"/>
      <c r="J235" s="276"/>
      <c r="K235" s="283">
        <v>234</v>
      </c>
      <c r="L235" s="282" t="s">
        <v>4627</v>
      </c>
      <c r="M235" s="282" t="s">
        <v>4628</v>
      </c>
      <c r="N235" s="283">
        <v>103</v>
      </c>
      <c r="O235" s="276"/>
      <c r="P235" s="282" t="s">
        <v>4629</v>
      </c>
      <c r="Q235" s="282" t="s">
        <v>4630</v>
      </c>
      <c r="R235" s="276"/>
      <c r="S235" s="276"/>
      <c r="T235" s="276"/>
      <c r="U235" s="276"/>
      <c r="V235" s="276"/>
      <c r="W235" s="276"/>
      <c r="X235" s="276"/>
      <c r="Y235" s="276"/>
      <c r="Z235" s="276"/>
      <c r="AA235" s="276"/>
      <c r="AB235" s="276"/>
      <c r="AC235" s="276"/>
      <c r="AD235" s="276"/>
      <c r="AE235" s="276"/>
      <c r="AF235" s="289"/>
    </row>
    <row r="236" spans="1:32" ht="45">
      <c r="A236" s="276"/>
      <c r="B236" s="276"/>
      <c r="C236" s="276"/>
      <c r="D236" s="285"/>
      <c r="E236" s="276"/>
      <c r="F236" s="276"/>
      <c r="G236" s="285"/>
      <c r="H236" s="276"/>
      <c r="I236" s="285"/>
      <c r="J236" s="276"/>
      <c r="K236" s="283">
        <v>235</v>
      </c>
      <c r="L236" s="282" t="s">
        <v>4631</v>
      </c>
      <c r="M236" s="282" t="s">
        <v>4632</v>
      </c>
      <c r="N236" s="283">
        <v>103</v>
      </c>
      <c r="O236" s="276"/>
      <c r="P236" s="282" t="s">
        <v>4633</v>
      </c>
      <c r="Q236" s="282" t="s">
        <v>4634</v>
      </c>
      <c r="R236" s="276"/>
      <c r="S236" s="276"/>
      <c r="T236" s="276"/>
      <c r="U236" s="276"/>
      <c r="V236" s="276"/>
      <c r="W236" s="276"/>
      <c r="X236" s="276"/>
      <c r="Y236" s="276"/>
      <c r="Z236" s="276"/>
      <c r="AA236" s="276"/>
      <c r="AB236" s="276"/>
      <c r="AC236" s="276"/>
      <c r="AD236" s="276"/>
      <c r="AE236" s="276"/>
      <c r="AF236" s="289"/>
    </row>
    <row r="237" spans="1:32" ht="45">
      <c r="A237" s="276"/>
      <c r="B237" s="276"/>
      <c r="C237" s="276"/>
      <c r="D237" s="285"/>
      <c r="E237" s="276"/>
      <c r="F237" s="276"/>
      <c r="G237" s="285"/>
      <c r="H237" s="276"/>
      <c r="I237" s="285"/>
      <c r="J237" s="276"/>
      <c r="K237" s="283">
        <v>236</v>
      </c>
      <c r="L237" s="282" t="s">
        <v>4635</v>
      </c>
      <c r="M237" s="282" t="s">
        <v>4636</v>
      </c>
      <c r="N237" s="283">
        <v>103</v>
      </c>
      <c r="O237" s="276"/>
      <c r="P237" s="282" t="s">
        <v>4637</v>
      </c>
      <c r="Q237" s="282" t="s">
        <v>4638</v>
      </c>
      <c r="R237" s="276"/>
      <c r="S237" s="276"/>
      <c r="T237" s="276"/>
      <c r="U237" s="276"/>
      <c r="V237" s="276"/>
      <c r="W237" s="276"/>
      <c r="X237" s="276"/>
      <c r="Y237" s="276"/>
      <c r="Z237" s="276"/>
      <c r="AA237" s="276"/>
      <c r="AB237" s="276"/>
      <c r="AC237" s="276"/>
      <c r="AD237" s="276"/>
      <c r="AE237" s="276"/>
      <c r="AF237" s="289"/>
    </row>
    <row r="238" spans="1:32" ht="45">
      <c r="A238" s="276"/>
      <c r="B238" s="276"/>
      <c r="C238" s="276"/>
      <c r="D238" s="285"/>
      <c r="E238" s="276"/>
      <c r="F238" s="276"/>
      <c r="G238" s="285"/>
      <c r="H238" s="276"/>
      <c r="I238" s="285"/>
      <c r="J238" s="276"/>
      <c r="K238" s="283">
        <v>237</v>
      </c>
      <c r="L238" s="282" t="s">
        <v>4639</v>
      </c>
      <c r="M238" s="282" t="s">
        <v>4640</v>
      </c>
      <c r="N238" s="283">
        <v>103</v>
      </c>
      <c r="O238" s="276"/>
      <c r="P238" s="276"/>
      <c r="Q238" s="276"/>
      <c r="R238" s="276"/>
      <c r="S238" s="276"/>
      <c r="T238" s="276"/>
      <c r="U238" s="276"/>
      <c r="V238" s="276"/>
      <c r="W238" s="276"/>
      <c r="X238" s="276"/>
      <c r="Y238" s="276"/>
      <c r="Z238" s="276"/>
      <c r="AA238" s="276"/>
      <c r="AB238" s="276"/>
      <c r="AC238" s="276"/>
      <c r="AD238" s="276"/>
      <c r="AE238" s="276"/>
      <c r="AF238" s="289"/>
    </row>
    <row r="239" spans="1:32" ht="45">
      <c r="A239" s="276"/>
      <c r="B239" s="276"/>
      <c r="C239" s="276"/>
      <c r="D239" s="285"/>
      <c r="E239" s="276"/>
      <c r="F239" s="276"/>
      <c r="G239" s="285"/>
      <c r="H239" s="276"/>
      <c r="I239" s="285"/>
      <c r="J239" s="276"/>
      <c r="K239" s="283">
        <v>238</v>
      </c>
      <c r="L239" s="282" t="s">
        <v>4641</v>
      </c>
      <c r="M239" s="282" t="s">
        <v>4642</v>
      </c>
      <c r="N239" s="283">
        <v>103</v>
      </c>
      <c r="O239" s="276"/>
      <c r="P239" s="276"/>
      <c r="Q239" s="276"/>
      <c r="R239" s="276"/>
      <c r="S239" s="276"/>
      <c r="T239" s="276"/>
      <c r="U239" s="276"/>
      <c r="V239" s="276"/>
      <c r="W239" s="276"/>
      <c r="X239" s="276"/>
      <c r="Y239" s="276"/>
      <c r="Z239" s="276"/>
      <c r="AA239" s="276"/>
      <c r="AB239" s="276"/>
      <c r="AC239" s="276"/>
      <c r="AD239" s="276"/>
      <c r="AE239" s="276"/>
      <c r="AF239" s="289"/>
    </row>
    <row r="240" spans="1:32" ht="45">
      <c r="A240" s="276"/>
      <c r="B240" s="276"/>
      <c r="C240" s="276"/>
      <c r="D240" s="285"/>
      <c r="E240" s="276"/>
      <c r="F240" s="276"/>
      <c r="G240" s="285"/>
      <c r="H240" s="276"/>
      <c r="I240" s="285"/>
      <c r="J240" s="276"/>
      <c r="K240" s="283">
        <v>239</v>
      </c>
      <c r="L240" s="282" t="s">
        <v>4643</v>
      </c>
      <c r="M240" s="282" t="s">
        <v>4644</v>
      </c>
      <c r="N240" s="283">
        <v>103</v>
      </c>
      <c r="O240" s="276"/>
      <c r="P240" s="276"/>
      <c r="Q240" s="276"/>
      <c r="R240" s="276"/>
      <c r="S240" s="276"/>
      <c r="T240" s="276"/>
      <c r="U240" s="276"/>
      <c r="V240" s="276"/>
      <c r="W240" s="276"/>
      <c r="X240" s="276"/>
      <c r="Y240" s="276"/>
      <c r="Z240" s="276"/>
      <c r="AA240" s="276"/>
      <c r="AB240" s="276"/>
      <c r="AC240" s="276"/>
      <c r="AD240" s="276"/>
      <c r="AE240" s="276"/>
      <c r="AF240" s="289"/>
    </row>
    <row r="241" spans="1:32" ht="75">
      <c r="A241" s="276"/>
      <c r="B241" s="276"/>
      <c r="C241" s="276"/>
      <c r="D241" s="285"/>
      <c r="E241" s="276"/>
      <c r="F241" s="276"/>
      <c r="G241" s="285"/>
      <c r="H241" s="276"/>
      <c r="I241" s="285"/>
      <c r="J241" s="276"/>
      <c r="K241" s="283">
        <v>240</v>
      </c>
      <c r="L241" s="282" t="s">
        <v>4645</v>
      </c>
      <c r="M241" s="282" t="s">
        <v>4646</v>
      </c>
      <c r="N241" s="283">
        <v>103</v>
      </c>
      <c r="O241" s="276"/>
      <c r="P241" s="276"/>
      <c r="Q241" s="276"/>
      <c r="R241" s="276"/>
      <c r="S241" s="276"/>
      <c r="T241" s="276"/>
      <c r="U241" s="276"/>
      <c r="V241" s="276"/>
      <c r="W241" s="276"/>
      <c r="X241" s="276"/>
      <c r="Y241" s="276"/>
      <c r="Z241" s="276"/>
      <c r="AA241" s="276"/>
      <c r="AB241" s="276"/>
      <c r="AC241" s="276"/>
      <c r="AD241" s="276"/>
      <c r="AE241" s="276"/>
      <c r="AF241" s="289"/>
    </row>
    <row r="242" spans="1:32" ht="30">
      <c r="A242" s="276"/>
      <c r="B242" s="276"/>
      <c r="C242" s="276"/>
      <c r="D242" s="285"/>
      <c r="E242" s="276"/>
      <c r="F242" s="276"/>
      <c r="G242" s="285"/>
      <c r="H242" s="276"/>
      <c r="I242" s="285"/>
      <c r="J242" s="276"/>
      <c r="K242" s="283">
        <v>241</v>
      </c>
      <c r="L242" s="282" t="s">
        <v>4647</v>
      </c>
      <c r="M242" s="282" t="s">
        <v>4648</v>
      </c>
      <c r="N242" s="283">
        <v>104</v>
      </c>
      <c r="O242" s="276"/>
      <c r="P242" s="276"/>
      <c r="Q242" s="276"/>
      <c r="R242" s="276"/>
      <c r="S242" s="276"/>
      <c r="T242" s="276"/>
      <c r="U242" s="276"/>
      <c r="V242" s="276"/>
      <c r="W242" s="276"/>
      <c r="X242" s="276"/>
      <c r="Y242" s="276"/>
      <c r="Z242" s="276"/>
      <c r="AA242" s="276"/>
      <c r="AB242" s="276"/>
      <c r="AC242" s="276"/>
      <c r="AD242" s="276"/>
      <c r="AE242" s="276"/>
      <c r="AF242" s="289"/>
    </row>
    <row r="243" spans="1:32" ht="45">
      <c r="A243" s="276"/>
      <c r="B243" s="276"/>
      <c r="C243" s="276"/>
      <c r="D243" s="285"/>
      <c r="E243" s="276"/>
      <c r="F243" s="276"/>
      <c r="G243" s="285"/>
      <c r="H243" s="276"/>
      <c r="I243" s="285"/>
      <c r="J243" s="276"/>
      <c r="K243" s="283">
        <v>242</v>
      </c>
      <c r="L243" s="282" t="s">
        <v>4649</v>
      </c>
      <c r="M243" s="282" t="s">
        <v>4650</v>
      </c>
      <c r="N243" s="283">
        <v>104</v>
      </c>
      <c r="O243" s="276"/>
      <c r="P243" s="276"/>
      <c r="Q243" s="276"/>
      <c r="R243" s="276"/>
      <c r="S243" s="276"/>
      <c r="T243" s="276"/>
      <c r="U243" s="276"/>
      <c r="V243" s="276"/>
      <c r="W243" s="276"/>
      <c r="X243" s="276"/>
      <c r="Y243" s="276"/>
      <c r="Z243" s="276"/>
      <c r="AA243" s="276"/>
      <c r="AB243" s="276"/>
      <c r="AC243" s="276"/>
      <c r="AD243" s="276"/>
      <c r="AE243" s="276"/>
      <c r="AF243" s="289"/>
    </row>
    <row r="244" spans="1:32" ht="45">
      <c r="A244" s="276"/>
      <c r="B244" s="276"/>
      <c r="C244" s="276"/>
      <c r="D244" s="285"/>
      <c r="E244" s="276"/>
      <c r="F244" s="276"/>
      <c r="G244" s="285"/>
      <c r="H244" s="276"/>
      <c r="I244" s="285"/>
      <c r="J244" s="276"/>
      <c r="K244" s="283">
        <v>243</v>
      </c>
      <c r="L244" s="282" t="s">
        <v>4651</v>
      </c>
      <c r="M244" s="282" t="s">
        <v>4652</v>
      </c>
      <c r="N244" s="283">
        <v>104</v>
      </c>
      <c r="O244" s="276"/>
      <c r="P244" s="276"/>
      <c r="Q244" s="276"/>
      <c r="R244" s="276"/>
      <c r="S244" s="276"/>
      <c r="T244" s="276"/>
      <c r="U244" s="276"/>
      <c r="V244" s="276"/>
      <c r="W244" s="276"/>
      <c r="X244" s="276"/>
      <c r="Y244" s="276"/>
      <c r="Z244" s="276"/>
      <c r="AA244" s="276"/>
      <c r="AB244" s="276"/>
      <c r="AC244" s="276"/>
      <c r="AD244" s="276"/>
      <c r="AE244" s="276"/>
      <c r="AF244" s="289"/>
    </row>
    <row r="245" spans="1:32" ht="45">
      <c r="A245" s="276"/>
      <c r="B245" s="276"/>
      <c r="C245" s="276"/>
      <c r="D245" s="285"/>
      <c r="E245" s="276"/>
      <c r="F245" s="276"/>
      <c r="G245" s="285"/>
      <c r="H245" s="276"/>
      <c r="I245" s="285"/>
      <c r="J245" s="276"/>
      <c r="K245" s="283">
        <v>244</v>
      </c>
      <c r="L245" s="282" t="s">
        <v>4653</v>
      </c>
      <c r="M245" s="282" t="s">
        <v>4654</v>
      </c>
      <c r="N245" s="283">
        <v>104</v>
      </c>
      <c r="O245" s="276"/>
      <c r="P245" s="276"/>
      <c r="Q245" s="276"/>
      <c r="R245" s="276"/>
      <c r="S245" s="276"/>
      <c r="T245" s="276"/>
      <c r="U245" s="276"/>
      <c r="V245" s="276"/>
      <c r="W245" s="276"/>
      <c r="X245" s="276"/>
      <c r="Y245" s="276"/>
      <c r="Z245" s="276"/>
      <c r="AA245" s="276"/>
      <c r="AB245" s="276"/>
      <c r="AC245" s="276"/>
      <c r="AD245" s="276"/>
      <c r="AE245" s="276"/>
      <c r="AF245" s="289"/>
    </row>
    <row r="246" spans="1:32" ht="45">
      <c r="A246" s="276"/>
      <c r="B246" s="276"/>
      <c r="C246" s="276"/>
      <c r="D246" s="285"/>
      <c r="E246" s="276"/>
      <c r="F246" s="276"/>
      <c r="G246" s="285"/>
      <c r="H246" s="276"/>
      <c r="I246" s="285"/>
      <c r="J246" s="276"/>
      <c r="K246" s="283">
        <v>245</v>
      </c>
      <c r="L246" s="282" t="s">
        <v>4655</v>
      </c>
      <c r="M246" s="282" t="s">
        <v>4656</v>
      </c>
      <c r="N246" s="283">
        <v>104</v>
      </c>
      <c r="O246" s="276"/>
      <c r="P246" s="276"/>
      <c r="Q246" s="276"/>
      <c r="R246" s="276"/>
      <c r="S246" s="276"/>
      <c r="T246" s="276"/>
      <c r="U246" s="276"/>
      <c r="V246" s="276"/>
      <c r="W246" s="276"/>
      <c r="X246" s="276"/>
      <c r="Y246" s="276"/>
      <c r="Z246" s="276"/>
      <c r="AA246" s="276"/>
      <c r="AB246" s="276"/>
      <c r="AC246" s="276"/>
      <c r="AD246" s="276"/>
      <c r="AE246" s="276"/>
      <c r="AF246" s="289"/>
    </row>
    <row r="247" spans="1:32" ht="60">
      <c r="A247" s="276"/>
      <c r="B247" s="276"/>
      <c r="C247" s="276"/>
      <c r="D247" s="285"/>
      <c r="E247" s="276"/>
      <c r="F247" s="276"/>
      <c r="G247" s="285"/>
      <c r="H247" s="276"/>
      <c r="I247" s="285"/>
      <c r="J247" s="276"/>
      <c r="K247" s="283">
        <v>246</v>
      </c>
      <c r="L247" s="282" t="s">
        <v>4657</v>
      </c>
      <c r="M247" s="282" t="s">
        <v>4658</v>
      </c>
      <c r="N247" s="283">
        <v>104</v>
      </c>
      <c r="O247" s="276"/>
      <c r="P247" s="276"/>
      <c r="Q247" s="276"/>
      <c r="R247" s="276"/>
      <c r="S247" s="276"/>
      <c r="T247" s="276"/>
      <c r="U247" s="276"/>
      <c r="V247" s="276"/>
      <c r="W247" s="276"/>
      <c r="X247" s="276"/>
      <c r="Y247" s="276"/>
      <c r="Z247" s="276"/>
      <c r="AA247" s="276"/>
      <c r="AB247" s="276"/>
      <c r="AC247" s="276"/>
      <c r="AD247" s="276"/>
      <c r="AE247" s="276"/>
      <c r="AF247" s="289"/>
    </row>
    <row r="248" spans="1:32" ht="30">
      <c r="A248" s="276"/>
      <c r="B248" s="276"/>
      <c r="C248" s="276"/>
      <c r="D248" s="285"/>
      <c r="E248" s="276"/>
      <c r="F248" s="276"/>
      <c r="G248" s="285"/>
      <c r="H248" s="276"/>
      <c r="I248" s="285"/>
      <c r="J248" s="276"/>
      <c r="K248" s="283">
        <v>247</v>
      </c>
      <c r="L248" s="282" t="s">
        <v>4659</v>
      </c>
      <c r="M248" s="282" t="s">
        <v>4660</v>
      </c>
      <c r="N248" s="283">
        <v>105</v>
      </c>
      <c r="O248" s="276"/>
      <c r="P248" s="276"/>
      <c r="Q248" s="276"/>
      <c r="R248" s="276"/>
      <c r="S248" s="276"/>
      <c r="T248" s="276"/>
      <c r="U248" s="276"/>
      <c r="V248" s="276"/>
      <c r="W248" s="276"/>
      <c r="X248" s="276"/>
      <c r="Y248" s="276"/>
      <c r="Z248" s="276"/>
      <c r="AA248" s="276"/>
      <c r="AB248" s="276"/>
      <c r="AC248" s="276"/>
      <c r="AD248" s="276"/>
      <c r="AE248" s="276"/>
      <c r="AF248" s="289"/>
    </row>
    <row r="249" spans="1:32" ht="45">
      <c r="A249" s="276"/>
      <c r="B249" s="276"/>
      <c r="C249" s="276"/>
      <c r="D249" s="285"/>
      <c r="E249" s="276"/>
      <c r="F249" s="276"/>
      <c r="G249" s="285"/>
      <c r="H249" s="276"/>
      <c r="I249" s="285"/>
      <c r="J249" s="276"/>
      <c r="K249" s="283">
        <v>248</v>
      </c>
      <c r="L249" s="282" t="s">
        <v>4661</v>
      </c>
      <c r="M249" s="282" t="s">
        <v>4662</v>
      </c>
      <c r="N249" s="283">
        <v>105</v>
      </c>
      <c r="O249" s="276"/>
      <c r="P249" s="276"/>
      <c r="Q249" s="276"/>
      <c r="R249" s="276"/>
      <c r="S249" s="276"/>
      <c r="T249" s="276"/>
      <c r="U249" s="276"/>
      <c r="V249" s="276"/>
      <c r="W249" s="276"/>
      <c r="X249" s="276"/>
      <c r="Y249" s="276"/>
      <c r="Z249" s="276"/>
      <c r="AA249" s="276"/>
      <c r="AB249" s="276"/>
      <c r="AC249" s="276"/>
      <c r="AD249" s="276"/>
      <c r="AE249" s="276"/>
      <c r="AF249" s="289"/>
    </row>
    <row r="250" spans="1:32" ht="45">
      <c r="A250" s="276"/>
      <c r="B250" s="276"/>
      <c r="C250" s="276"/>
      <c r="D250" s="285"/>
      <c r="E250" s="276"/>
      <c r="F250" s="276"/>
      <c r="G250" s="285"/>
      <c r="H250" s="276"/>
      <c r="I250" s="285"/>
      <c r="J250" s="276"/>
      <c r="K250" s="283">
        <v>249</v>
      </c>
      <c r="L250" s="282" t="s">
        <v>4663</v>
      </c>
      <c r="M250" s="282" t="s">
        <v>4664</v>
      </c>
      <c r="N250" s="283">
        <v>106</v>
      </c>
      <c r="O250" s="276"/>
      <c r="P250" s="276"/>
      <c r="Q250" s="276"/>
      <c r="R250" s="276"/>
      <c r="S250" s="276"/>
      <c r="T250" s="276"/>
      <c r="U250" s="276"/>
      <c r="V250" s="276"/>
      <c r="W250" s="276"/>
      <c r="X250" s="276"/>
      <c r="Y250" s="276"/>
      <c r="Z250" s="276"/>
      <c r="AA250" s="276"/>
      <c r="AB250" s="276"/>
      <c r="AC250" s="276"/>
      <c r="AD250" s="276"/>
      <c r="AE250" s="276"/>
      <c r="AF250" s="289"/>
    </row>
    <row r="251" spans="1:32" ht="30">
      <c r="A251" s="276"/>
      <c r="B251" s="276"/>
      <c r="C251" s="276"/>
      <c r="D251" s="285"/>
      <c r="E251" s="276"/>
      <c r="F251" s="276"/>
      <c r="G251" s="285"/>
      <c r="H251" s="276"/>
      <c r="I251" s="285"/>
      <c r="J251" s="276"/>
      <c r="K251" s="283">
        <v>250</v>
      </c>
      <c r="L251" s="282" t="s">
        <v>4665</v>
      </c>
      <c r="M251" s="282" t="s">
        <v>4666</v>
      </c>
      <c r="N251" s="283">
        <v>107</v>
      </c>
      <c r="O251" s="276"/>
      <c r="P251" s="276"/>
      <c r="Q251" s="276"/>
      <c r="R251" s="276"/>
      <c r="S251" s="276"/>
      <c r="T251" s="276"/>
      <c r="U251" s="276"/>
      <c r="V251" s="276"/>
      <c r="W251" s="276"/>
      <c r="X251" s="276"/>
      <c r="Y251" s="276"/>
      <c r="Z251" s="276"/>
      <c r="AA251" s="276"/>
      <c r="AB251" s="276"/>
      <c r="AC251" s="276"/>
      <c r="AD251" s="276"/>
      <c r="AE251" s="276"/>
      <c r="AF251" s="289"/>
    </row>
    <row r="252" spans="1:32" ht="30">
      <c r="A252" s="276"/>
      <c r="B252" s="276"/>
      <c r="C252" s="276"/>
      <c r="D252" s="285"/>
      <c r="E252" s="276"/>
      <c r="F252" s="276"/>
      <c r="G252" s="285"/>
      <c r="H252" s="276"/>
      <c r="I252" s="285"/>
      <c r="J252" s="276"/>
      <c r="K252" s="283">
        <v>251</v>
      </c>
      <c r="L252" s="282" t="s">
        <v>4667</v>
      </c>
      <c r="M252" s="282" t="s">
        <v>4668</v>
      </c>
      <c r="N252" s="283">
        <v>107</v>
      </c>
      <c r="O252" s="276"/>
      <c r="P252" s="276"/>
      <c r="Q252" s="276"/>
      <c r="R252" s="276"/>
      <c r="S252" s="276"/>
      <c r="T252" s="276"/>
      <c r="U252" s="276"/>
      <c r="V252" s="276"/>
      <c r="W252" s="276"/>
      <c r="X252" s="276"/>
      <c r="Y252" s="276"/>
      <c r="Z252" s="276"/>
      <c r="AA252" s="276"/>
      <c r="AB252" s="276"/>
      <c r="AC252" s="276"/>
      <c r="AD252" s="276"/>
      <c r="AE252" s="276"/>
      <c r="AF252" s="289"/>
    </row>
    <row r="253" spans="1:32" ht="30">
      <c r="A253" s="276"/>
      <c r="B253" s="276"/>
      <c r="C253" s="276"/>
      <c r="D253" s="285"/>
      <c r="E253" s="276"/>
      <c r="F253" s="276"/>
      <c r="G253" s="285"/>
      <c r="H253" s="276"/>
      <c r="I253" s="285"/>
      <c r="J253" s="276"/>
      <c r="K253" s="283">
        <v>252</v>
      </c>
      <c r="L253" s="282" t="s">
        <v>4669</v>
      </c>
      <c r="M253" s="282" t="s">
        <v>4670</v>
      </c>
      <c r="N253" s="283">
        <v>107</v>
      </c>
      <c r="O253" s="276"/>
      <c r="P253" s="276"/>
      <c r="Q253" s="276"/>
      <c r="R253" s="276"/>
      <c r="S253" s="276"/>
      <c r="T253" s="276"/>
      <c r="U253" s="276"/>
      <c r="V253" s="276"/>
      <c r="W253" s="276"/>
      <c r="X253" s="276"/>
      <c r="Y253" s="276"/>
      <c r="Z253" s="276"/>
      <c r="AA253" s="276"/>
      <c r="AB253" s="276"/>
      <c r="AC253" s="276"/>
      <c r="AD253" s="276"/>
      <c r="AE253" s="276"/>
      <c r="AF253" s="289"/>
    </row>
    <row r="254" spans="1:32" ht="30">
      <c r="A254" s="276"/>
      <c r="B254" s="276"/>
      <c r="C254" s="276"/>
      <c r="D254" s="285"/>
      <c r="E254" s="276"/>
      <c r="F254" s="276"/>
      <c r="G254" s="285"/>
      <c r="H254" s="276"/>
      <c r="I254" s="285"/>
      <c r="J254" s="276"/>
      <c r="K254" s="283">
        <v>253</v>
      </c>
      <c r="L254" s="282" t="s">
        <v>4671</v>
      </c>
      <c r="M254" s="282" t="s">
        <v>4672</v>
      </c>
      <c r="N254" s="283">
        <v>108</v>
      </c>
      <c r="O254" s="276"/>
      <c r="P254" s="276"/>
      <c r="Q254" s="276"/>
      <c r="R254" s="276"/>
      <c r="S254" s="276"/>
      <c r="T254" s="276"/>
      <c r="U254" s="276"/>
      <c r="V254" s="276"/>
      <c r="W254" s="276"/>
      <c r="X254" s="276"/>
      <c r="Y254" s="276"/>
      <c r="Z254" s="276"/>
      <c r="AA254" s="276"/>
      <c r="AB254" s="276"/>
      <c r="AC254" s="276"/>
      <c r="AD254" s="276"/>
      <c r="AE254" s="276"/>
      <c r="AF254" s="289"/>
    </row>
    <row r="255" spans="1:32">
      <c r="A255" s="276"/>
      <c r="B255" s="276"/>
      <c r="C255" s="276"/>
      <c r="D255" s="285"/>
      <c r="E255" s="276"/>
      <c r="F255" s="276"/>
      <c r="G255" s="285"/>
      <c r="H255" s="276"/>
      <c r="I255" s="285"/>
      <c r="J255" s="276"/>
      <c r="K255" s="283">
        <v>254</v>
      </c>
      <c r="L255" s="282" t="s">
        <v>4673</v>
      </c>
      <c r="M255" s="282" t="s">
        <v>4674</v>
      </c>
      <c r="N255" s="283">
        <v>108</v>
      </c>
      <c r="O255" s="276"/>
      <c r="P255" s="276"/>
      <c r="Q255" s="276"/>
      <c r="R255" s="276"/>
      <c r="S255" s="276"/>
      <c r="T255" s="276"/>
      <c r="U255" s="276"/>
      <c r="V255" s="276"/>
      <c r="W255" s="276"/>
      <c r="X255" s="276"/>
      <c r="Y255" s="276"/>
      <c r="Z255" s="276"/>
      <c r="AA255" s="276"/>
      <c r="AB255" s="276"/>
      <c r="AC255" s="276"/>
      <c r="AD255" s="276"/>
      <c r="AE255" s="276"/>
      <c r="AF255" s="289"/>
    </row>
    <row r="256" spans="1:32">
      <c r="A256" s="276"/>
      <c r="B256" s="276"/>
      <c r="C256" s="276"/>
      <c r="D256" s="285"/>
      <c r="E256" s="276"/>
      <c r="F256" s="276"/>
      <c r="G256" s="285"/>
      <c r="H256" s="276"/>
      <c r="I256" s="285"/>
      <c r="J256" s="276"/>
      <c r="K256" s="283">
        <v>255</v>
      </c>
      <c r="L256" s="282" t="s">
        <v>4675</v>
      </c>
      <c r="M256" s="282" t="s">
        <v>4676</v>
      </c>
      <c r="N256" s="283">
        <v>108</v>
      </c>
      <c r="O256" s="276"/>
      <c r="P256" s="276"/>
      <c r="Q256" s="276"/>
      <c r="R256" s="276"/>
      <c r="S256" s="276"/>
      <c r="T256" s="276"/>
      <c r="U256" s="276"/>
      <c r="V256" s="276"/>
      <c r="W256" s="276"/>
      <c r="X256" s="276"/>
      <c r="Y256" s="276"/>
      <c r="Z256" s="276"/>
      <c r="AA256" s="276"/>
      <c r="AB256" s="276"/>
      <c r="AC256" s="276"/>
      <c r="AD256" s="276"/>
      <c r="AE256" s="276"/>
      <c r="AF256" s="289"/>
    </row>
    <row r="257" spans="1:32">
      <c r="A257" s="276"/>
      <c r="B257" s="276"/>
      <c r="C257" s="276"/>
      <c r="D257" s="285"/>
      <c r="E257" s="276"/>
      <c r="F257" s="276"/>
      <c r="G257" s="285"/>
      <c r="H257" s="276"/>
      <c r="I257" s="285"/>
      <c r="J257" s="276"/>
      <c r="K257" s="283">
        <v>256</v>
      </c>
      <c r="L257" s="282" t="s">
        <v>4677</v>
      </c>
      <c r="M257" s="282" t="s">
        <v>4678</v>
      </c>
      <c r="N257" s="283">
        <v>108</v>
      </c>
      <c r="O257" s="276"/>
      <c r="P257" s="276"/>
      <c r="Q257" s="276"/>
      <c r="R257" s="276"/>
      <c r="S257" s="276"/>
      <c r="T257" s="276"/>
      <c r="U257" s="276"/>
      <c r="V257" s="276"/>
      <c r="W257" s="276"/>
      <c r="X257" s="276"/>
      <c r="Y257" s="276"/>
      <c r="Z257" s="276"/>
      <c r="AA257" s="276"/>
      <c r="AB257" s="276"/>
      <c r="AC257" s="276"/>
      <c r="AD257" s="276"/>
      <c r="AE257" s="276"/>
      <c r="AF257" s="289"/>
    </row>
    <row r="258" spans="1:32" ht="30">
      <c r="A258" s="276"/>
      <c r="B258" s="276"/>
      <c r="C258" s="276"/>
      <c r="D258" s="285"/>
      <c r="E258" s="276"/>
      <c r="F258" s="276"/>
      <c r="G258" s="285"/>
      <c r="H258" s="276"/>
      <c r="I258" s="285"/>
      <c r="J258" s="276"/>
      <c r="K258" s="283">
        <v>257</v>
      </c>
      <c r="L258" s="282" t="s">
        <v>4679</v>
      </c>
      <c r="M258" s="282" t="s">
        <v>4680</v>
      </c>
      <c r="N258" s="283">
        <v>109</v>
      </c>
      <c r="O258" s="276"/>
      <c r="P258" s="276"/>
      <c r="Q258" s="276"/>
      <c r="R258" s="276"/>
      <c r="S258" s="276"/>
      <c r="T258" s="276"/>
      <c r="U258" s="276"/>
      <c r="V258" s="276"/>
      <c r="W258" s="276"/>
      <c r="X258" s="276"/>
      <c r="Y258" s="276"/>
      <c r="Z258" s="276"/>
      <c r="AA258" s="276"/>
      <c r="AB258" s="276"/>
      <c r="AC258" s="276"/>
      <c r="AD258" s="276"/>
      <c r="AE258" s="276"/>
      <c r="AF258" s="289"/>
    </row>
    <row r="259" spans="1:32">
      <c r="A259" s="276"/>
      <c r="B259" s="276"/>
      <c r="C259" s="276"/>
      <c r="D259" s="285"/>
      <c r="E259" s="276"/>
      <c r="F259" s="276"/>
      <c r="G259" s="285"/>
      <c r="H259" s="276"/>
      <c r="I259" s="285"/>
      <c r="J259" s="276"/>
      <c r="K259" s="283">
        <v>258</v>
      </c>
      <c r="L259" s="282" t="s">
        <v>4681</v>
      </c>
      <c r="M259" s="282" t="s">
        <v>4682</v>
      </c>
      <c r="N259" s="283">
        <v>109</v>
      </c>
      <c r="O259" s="276"/>
      <c r="P259" s="276"/>
      <c r="Q259" s="276"/>
      <c r="R259" s="276"/>
      <c r="S259" s="276"/>
      <c r="T259" s="276"/>
      <c r="U259" s="276"/>
      <c r="V259" s="276"/>
      <c r="W259" s="276"/>
      <c r="X259" s="276"/>
      <c r="Y259" s="276"/>
      <c r="Z259" s="276"/>
      <c r="AA259" s="276"/>
      <c r="AB259" s="276"/>
      <c r="AC259" s="276"/>
      <c r="AD259" s="276"/>
      <c r="AE259" s="276"/>
      <c r="AF259" s="289"/>
    </row>
    <row r="260" spans="1:32" ht="30">
      <c r="A260" s="276"/>
      <c r="B260" s="276"/>
      <c r="C260" s="276"/>
      <c r="D260" s="285"/>
      <c r="E260" s="276"/>
      <c r="F260" s="276"/>
      <c r="G260" s="285"/>
      <c r="H260" s="276"/>
      <c r="I260" s="285"/>
      <c r="J260" s="276"/>
      <c r="K260" s="283">
        <v>259</v>
      </c>
      <c r="L260" s="282" t="s">
        <v>4683</v>
      </c>
      <c r="M260" s="282" t="s">
        <v>4684</v>
      </c>
      <c r="N260" s="283">
        <v>109</v>
      </c>
      <c r="O260" s="276"/>
      <c r="P260" s="276"/>
      <c r="Q260" s="276"/>
      <c r="R260" s="276"/>
      <c r="S260" s="276"/>
      <c r="T260" s="276"/>
      <c r="U260" s="276"/>
      <c r="V260" s="276"/>
      <c r="W260" s="276"/>
      <c r="X260" s="276"/>
      <c r="Y260" s="276"/>
      <c r="Z260" s="276"/>
      <c r="AA260" s="276"/>
      <c r="AB260" s="276"/>
      <c r="AC260" s="276"/>
      <c r="AD260" s="276"/>
      <c r="AE260" s="276"/>
      <c r="AF260" s="289"/>
    </row>
    <row r="261" spans="1:32" ht="45">
      <c r="A261" s="276"/>
      <c r="B261" s="276"/>
      <c r="C261" s="276"/>
      <c r="D261" s="285"/>
      <c r="E261" s="276"/>
      <c r="F261" s="276"/>
      <c r="G261" s="285"/>
      <c r="H261" s="276"/>
      <c r="I261" s="285"/>
      <c r="J261" s="276"/>
      <c r="K261" s="283">
        <v>260</v>
      </c>
      <c r="L261" s="282" t="s">
        <v>4685</v>
      </c>
      <c r="M261" s="282" t="s">
        <v>4686</v>
      </c>
      <c r="N261" s="283">
        <v>110</v>
      </c>
      <c r="O261" s="276"/>
      <c r="P261" s="276"/>
      <c r="Q261" s="276"/>
      <c r="R261" s="276"/>
      <c r="S261" s="276"/>
      <c r="T261" s="276"/>
      <c r="U261" s="276"/>
      <c r="V261" s="276"/>
      <c r="W261" s="276"/>
      <c r="X261" s="276"/>
      <c r="Y261" s="276"/>
      <c r="Z261" s="276"/>
      <c r="AA261" s="276"/>
      <c r="AB261" s="276"/>
      <c r="AC261" s="276"/>
      <c r="AD261" s="276"/>
      <c r="AE261" s="276"/>
      <c r="AF261" s="289"/>
    </row>
    <row r="262" spans="1:32" ht="45">
      <c r="A262" s="276"/>
      <c r="B262" s="276"/>
      <c r="C262" s="276"/>
      <c r="D262" s="285"/>
      <c r="E262" s="276"/>
      <c r="F262" s="276"/>
      <c r="G262" s="285"/>
      <c r="H262" s="276"/>
      <c r="I262" s="285"/>
      <c r="J262" s="276"/>
      <c r="K262" s="283">
        <v>261</v>
      </c>
      <c r="L262" s="282" t="s">
        <v>4687</v>
      </c>
      <c r="M262" s="282" t="s">
        <v>4688</v>
      </c>
      <c r="N262" s="283">
        <v>110</v>
      </c>
      <c r="O262" s="276"/>
      <c r="P262" s="276"/>
      <c r="Q262" s="276"/>
      <c r="R262" s="276"/>
      <c r="S262" s="276"/>
      <c r="T262" s="276"/>
      <c r="U262" s="276"/>
      <c r="V262" s="276"/>
      <c r="W262" s="276"/>
      <c r="X262" s="276"/>
      <c r="Y262" s="276"/>
      <c r="Z262" s="276"/>
      <c r="AA262" s="276"/>
      <c r="AB262" s="276"/>
      <c r="AC262" s="276"/>
      <c r="AD262" s="276"/>
      <c r="AE262" s="276"/>
      <c r="AF262" s="289"/>
    </row>
    <row r="263" spans="1:32" ht="30">
      <c r="A263" s="276"/>
      <c r="B263" s="276"/>
      <c r="C263" s="276"/>
      <c r="D263" s="285"/>
      <c r="E263" s="276"/>
      <c r="F263" s="276"/>
      <c r="G263" s="285"/>
      <c r="H263" s="276"/>
      <c r="I263" s="285"/>
      <c r="J263" s="276"/>
      <c r="K263" s="283">
        <v>262</v>
      </c>
      <c r="L263" s="282" t="s">
        <v>4689</v>
      </c>
      <c r="M263" s="282" t="s">
        <v>4690</v>
      </c>
      <c r="N263" s="283">
        <v>110</v>
      </c>
      <c r="O263" s="276"/>
      <c r="P263" s="276"/>
      <c r="Q263" s="276"/>
      <c r="R263" s="276"/>
      <c r="S263" s="276"/>
      <c r="T263" s="276"/>
      <c r="U263" s="276"/>
      <c r="V263" s="276"/>
      <c r="W263" s="276"/>
      <c r="X263" s="276"/>
      <c r="Y263" s="276"/>
      <c r="Z263" s="276"/>
      <c r="AA263" s="276"/>
      <c r="AB263" s="276"/>
      <c r="AC263" s="276"/>
      <c r="AD263" s="276"/>
      <c r="AE263" s="276"/>
      <c r="AF263" s="289"/>
    </row>
    <row r="264" spans="1:32" ht="30">
      <c r="A264" s="276"/>
      <c r="B264" s="276"/>
      <c r="C264" s="276"/>
      <c r="D264" s="285"/>
      <c r="E264" s="276"/>
      <c r="F264" s="276"/>
      <c r="G264" s="285"/>
      <c r="H264" s="276"/>
      <c r="I264" s="285"/>
      <c r="J264" s="276"/>
      <c r="K264" s="283">
        <v>263</v>
      </c>
      <c r="L264" s="282" t="s">
        <v>4691</v>
      </c>
      <c r="M264" s="282" t="s">
        <v>4692</v>
      </c>
      <c r="N264" s="283">
        <v>111</v>
      </c>
      <c r="O264" s="276"/>
      <c r="P264" s="276"/>
      <c r="Q264" s="276"/>
      <c r="R264" s="276"/>
      <c r="S264" s="276"/>
      <c r="T264" s="276"/>
      <c r="U264" s="276"/>
      <c r="V264" s="276"/>
      <c r="W264" s="276"/>
      <c r="X264" s="276"/>
      <c r="Y264" s="276"/>
      <c r="Z264" s="276"/>
      <c r="AA264" s="276"/>
      <c r="AB264" s="276"/>
      <c r="AC264" s="276"/>
      <c r="AD264" s="276"/>
      <c r="AE264" s="276"/>
      <c r="AF264" s="289"/>
    </row>
    <row r="265" spans="1:32" ht="30">
      <c r="A265" s="276"/>
      <c r="B265" s="276"/>
      <c r="C265" s="276"/>
      <c r="D265" s="285"/>
      <c r="E265" s="276"/>
      <c r="F265" s="276"/>
      <c r="G265" s="285"/>
      <c r="H265" s="276"/>
      <c r="I265" s="285"/>
      <c r="J265" s="276"/>
      <c r="K265" s="283">
        <v>264</v>
      </c>
      <c r="L265" s="282" t="s">
        <v>4693</v>
      </c>
      <c r="M265" s="282" t="s">
        <v>4694</v>
      </c>
      <c r="N265" s="283">
        <v>112</v>
      </c>
      <c r="O265" s="276"/>
      <c r="P265" s="276"/>
      <c r="Q265" s="276"/>
      <c r="R265" s="276"/>
      <c r="S265" s="276"/>
      <c r="T265" s="276"/>
      <c r="U265" s="276"/>
      <c r="V265" s="276"/>
      <c r="W265" s="276"/>
      <c r="X265" s="276"/>
      <c r="Y265" s="276"/>
      <c r="Z265" s="276"/>
      <c r="AA265" s="276"/>
      <c r="AB265" s="276"/>
      <c r="AC265" s="276"/>
      <c r="AD265" s="276"/>
      <c r="AE265" s="276"/>
      <c r="AF265" s="289"/>
    </row>
    <row r="266" spans="1:32">
      <c r="A266" s="276"/>
      <c r="B266" s="276"/>
      <c r="C266" s="276"/>
      <c r="D266" s="285"/>
      <c r="E266" s="276"/>
      <c r="F266" s="276"/>
      <c r="G266" s="285"/>
      <c r="H266" s="276"/>
      <c r="I266" s="285"/>
      <c r="J266" s="276"/>
      <c r="K266" s="283">
        <v>265</v>
      </c>
      <c r="L266" s="282" t="s">
        <v>4695</v>
      </c>
      <c r="M266" s="282" t="s">
        <v>4696</v>
      </c>
      <c r="N266" s="283">
        <v>112</v>
      </c>
      <c r="O266" s="276"/>
      <c r="P266" s="276"/>
      <c r="Q266" s="276"/>
      <c r="R266" s="276"/>
      <c r="S266" s="276"/>
      <c r="T266" s="276"/>
      <c r="U266" s="276"/>
      <c r="V266" s="276"/>
      <c r="W266" s="276"/>
      <c r="X266" s="276"/>
      <c r="Y266" s="276"/>
      <c r="Z266" s="276"/>
      <c r="AA266" s="276"/>
      <c r="AB266" s="276"/>
      <c r="AC266" s="276"/>
      <c r="AD266" s="276"/>
      <c r="AE266" s="276"/>
      <c r="AF266" s="289"/>
    </row>
    <row r="267" spans="1:32" ht="30">
      <c r="A267" s="276"/>
      <c r="B267" s="276"/>
      <c r="C267" s="276"/>
      <c r="D267" s="285"/>
      <c r="E267" s="276"/>
      <c r="F267" s="276"/>
      <c r="G267" s="285"/>
      <c r="H267" s="276"/>
      <c r="I267" s="285"/>
      <c r="J267" s="276"/>
      <c r="K267" s="283">
        <v>266</v>
      </c>
      <c r="L267" s="282" t="s">
        <v>4697</v>
      </c>
      <c r="M267" s="282" t="s">
        <v>4698</v>
      </c>
      <c r="N267" s="283">
        <v>112</v>
      </c>
      <c r="O267" s="276"/>
      <c r="P267" s="276"/>
      <c r="Q267" s="276"/>
      <c r="R267" s="276"/>
      <c r="S267" s="276"/>
      <c r="T267" s="276"/>
      <c r="U267" s="276"/>
      <c r="V267" s="276"/>
      <c r="W267" s="276"/>
      <c r="X267" s="276"/>
      <c r="Y267" s="276"/>
      <c r="Z267" s="276"/>
      <c r="AA267" s="276"/>
      <c r="AB267" s="276"/>
      <c r="AC267" s="276"/>
      <c r="AD267" s="276"/>
      <c r="AE267" s="276"/>
      <c r="AF267" s="289"/>
    </row>
    <row r="268" spans="1:32" ht="30">
      <c r="A268" s="276"/>
      <c r="B268" s="276"/>
      <c r="C268" s="276"/>
      <c r="D268" s="285"/>
      <c r="E268" s="276"/>
      <c r="F268" s="276"/>
      <c r="G268" s="285"/>
      <c r="H268" s="276"/>
      <c r="I268" s="285"/>
      <c r="J268" s="276"/>
      <c r="K268" s="283">
        <v>267</v>
      </c>
      <c r="L268" s="282" t="s">
        <v>4699</v>
      </c>
      <c r="M268" s="282" t="s">
        <v>4700</v>
      </c>
      <c r="N268" s="283">
        <v>112</v>
      </c>
      <c r="O268" s="276"/>
      <c r="P268" s="276"/>
      <c r="Q268" s="276"/>
      <c r="R268" s="276"/>
      <c r="S268" s="276"/>
      <c r="T268" s="276"/>
      <c r="U268" s="276"/>
      <c r="V268" s="276"/>
      <c r="W268" s="276"/>
      <c r="X268" s="276"/>
      <c r="Y268" s="276"/>
      <c r="Z268" s="276"/>
      <c r="AA268" s="276"/>
      <c r="AB268" s="276"/>
      <c r="AC268" s="276"/>
      <c r="AD268" s="276"/>
      <c r="AE268" s="276"/>
      <c r="AF268" s="289"/>
    </row>
    <row r="269" spans="1:32">
      <c r="A269" s="276"/>
      <c r="B269" s="276"/>
      <c r="C269" s="276"/>
      <c r="D269" s="285"/>
      <c r="E269" s="276"/>
      <c r="F269" s="276"/>
      <c r="G269" s="285"/>
      <c r="H269" s="276"/>
      <c r="I269" s="285"/>
      <c r="J269" s="276"/>
      <c r="K269" s="283">
        <v>268</v>
      </c>
      <c r="L269" s="282" t="s">
        <v>4701</v>
      </c>
      <c r="M269" s="282" t="s">
        <v>4702</v>
      </c>
      <c r="N269" s="283">
        <v>112</v>
      </c>
      <c r="O269" s="276"/>
      <c r="P269" s="276"/>
      <c r="Q269" s="276"/>
      <c r="R269" s="276"/>
      <c r="S269" s="276"/>
      <c r="T269" s="276"/>
      <c r="U269" s="276"/>
      <c r="V269" s="276"/>
      <c r="W269" s="276"/>
      <c r="X269" s="276"/>
      <c r="Y269" s="276"/>
      <c r="Z269" s="276"/>
      <c r="AA269" s="276"/>
      <c r="AB269" s="276"/>
      <c r="AC269" s="276"/>
      <c r="AD269" s="276"/>
      <c r="AE269" s="276"/>
      <c r="AF269" s="289"/>
    </row>
    <row r="270" spans="1:32">
      <c r="A270" s="276"/>
      <c r="B270" s="276"/>
      <c r="C270" s="276"/>
      <c r="D270" s="285"/>
      <c r="E270" s="276"/>
      <c r="F270" s="276"/>
      <c r="G270" s="285"/>
      <c r="H270" s="276"/>
      <c r="I270" s="285"/>
      <c r="J270" s="276"/>
      <c r="K270" s="283">
        <v>269</v>
      </c>
      <c r="L270" s="282" t="s">
        <v>4703</v>
      </c>
      <c r="M270" s="282" t="s">
        <v>4704</v>
      </c>
      <c r="N270" s="283">
        <v>113</v>
      </c>
      <c r="O270" s="276"/>
      <c r="P270" s="276"/>
      <c r="Q270" s="276"/>
      <c r="R270" s="276"/>
      <c r="S270" s="276"/>
      <c r="T270" s="276"/>
      <c r="U270" s="276"/>
      <c r="V270" s="276"/>
      <c r="W270" s="276"/>
      <c r="X270" s="276"/>
      <c r="Y270" s="276"/>
      <c r="Z270" s="276"/>
      <c r="AA270" s="276"/>
      <c r="AB270" s="276"/>
      <c r="AC270" s="276"/>
      <c r="AD270" s="276"/>
      <c r="AE270" s="276"/>
      <c r="AF270" s="289"/>
    </row>
    <row r="271" spans="1:32">
      <c r="A271" s="276"/>
      <c r="B271" s="276"/>
      <c r="C271" s="276"/>
      <c r="D271" s="285"/>
      <c r="E271" s="276"/>
      <c r="F271" s="276"/>
      <c r="G271" s="285"/>
      <c r="H271" s="276"/>
      <c r="I271" s="285"/>
      <c r="J271" s="276"/>
      <c r="K271" s="283">
        <v>270</v>
      </c>
      <c r="L271" s="282" t="s">
        <v>4705</v>
      </c>
      <c r="M271" s="282" t="s">
        <v>4706</v>
      </c>
      <c r="N271" s="283">
        <v>113</v>
      </c>
      <c r="O271" s="276"/>
      <c r="P271" s="276"/>
      <c r="Q271" s="276"/>
      <c r="R271" s="276"/>
      <c r="S271" s="276"/>
      <c r="T271" s="276"/>
      <c r="U271" s="276"/>
      <c r="V271" s="276"/>
      <c r="W271" s="276"/>
      <c r="X271" s="276"/>
      <c r="Y271" s="276"/>
      <c r="Z271" s="276"/>
      <c r="AA271" s="276"/>
      <c r="AB271" s="276"/>
      <c r="AC271" s="276"/>
      <c r="AD271" s="276"/>
      <c r="AE271" s="276"/>
      <c r="AF271" s="289"/>
    </row>
    <row r="272" spans="1:32" ht="30">
      <c r="A272" s="276"/>
      <c r="B272" s="276"/>
      <c r="C272" s="276"/>
      <c r="D272" s="285"/>
      <c r="E272" s="276"/>
      <c r="F272" s="276"/>
      <c r="G272" s="285"/>
      <c r="H272" s="276"/>
      <c r="I272" s="285"/>
      <c r="J272" s="276"/>
      <c r="K272" s="283">
        <v>271</v>
      </c>
      <c r="L272" s="282" t="s">
        <v>4707</v>
      </c>
      <c r="M272" s="282" t="s">
        <v>4708</v>
      </c>
      <c r="N272" s="283">
        <v>113</v>
      </c>
      <c r="O272" s="276"/>
      <c r="P272" s="276"/>
      <c r="Q272" s="276"/>
      <c r="R272" s="276"/>
      <c r="S272" s="276"/>
      <c r="T272" s="276"/>
      <c r="U272" s="276"/>
      <c r="V272" s="276"/>
      <c r="W272" s="276"/>
      <c r="X272" s="276"/>
      <c r="Y272" s="276"/>
      <c r="Z272" s="276"/>
      <c r="AA272" s="276"/>
      <c r="AB272" s="276"/>
      <c r="AC272" s="276"/>
      <c r="AD272" s="276"/>
      <c r="AE272" s="276"/>
      <c r="AF272" s="289"/>
    </row>
    <row r="273" spans="1:32">
      <c r="A273" s="276"/>
      <c r="B273" s="276"/>
      <c r="C273" s="276"/>
      <c r="D273" s="285"/>
      <c r="E273" s="276"/>
      <c r="F273" s="276"/>
      <c r="G273" s="285"/>
      <c r="H273" s="276"/>
      <c r="I273" s="285"/>
      <c r="J273" s="276"/>
      <c r="K273" s="283">
        <v>272</v>
      </c>
      <c r="L273" s="282" t="s">
        <v>4709</v>
      </c>
      <c r="M273" s="282" t="s">
        <v>4710</v>
      </c>
      <c r="N273" s="283">
        <v>114</v>
      </c>
      <c r="O273" s="276"/>
      <c r="P273" s="276"/>
      <c r="Q273" s="276"/>
      <c r="R273" s="276"/>
      <c r="S273" s="276"/>
      <c r="T273" s="276"/>
      <c r="U273" s="276"/>
      <c r="V273" s="276"/>
      <c r="W273" s="276"/>
      <c r="X273" s="276"/>
      <c r="Y273" s="276"/>
      <c r="Z273" s="276"/>
      <c r="AA273" s="276"/>
      <c r="AB273" s="276"/>
      <c r="AC273" s="276"/>
      <c r="AD273" s="276"/>
      <c r="AE273" s="276"/>
      <c r="AF273" s="289"/>
    </row>
    <row r="274" spans="1:32" ht="30">
      <c r="A274" s="276"/>
      <c r="B274" s="276"/>
      <c r="C274" s="276"/>
      <c r="D274" s="285"/>
      <c r="E274" s="276"/>
      <c r="F274" s="276"/>
      <c r="G274" s="285"/>
      <c r="H274" s="276"/>
      <c r="I274" s="285"/>
      <c r="J274" s="276"/>
      <c r="K274" s="283">
        <v>273</v>
      </c>
      <c r="L274" s="282" t="s">
        <v>4711</v>
      </c>
      <c r="M274" s="282" t="s">
        <v>4712</v>
      </c>
      <c r="N274" s="283">
        <v>114</v>
      </c>
      <c r="O274" s="276"/>
      <c r="P274" s="276"/>
      <c r="Q274" s="276"/>
      <c r="R274" s="276"/>
      <c r="S274" s="276"/>
      <c r="T274" s="276"/>
      <c r="U274" s="276"/>
      <c r="V274" s="276"/>
      <c r="W274" s="276"/>
      <c r="X274" s="276"/>
      <c r="Y274" s="276"/>
      <c r="Z274" s="276"/>
      <c r="AA274" s="276"/>
      <c r="AB274" s="276"/>
      <c r="AC274" s="276"/>
      <c r="AD274" s="276"/>
      <c r="AE274" s="276"/>
      <c r="AF274" s="289"/>
    </row>
    <row r="275" spans="1:32">
      <c r="A275" s="276"/>
      <c r="B275" s="276"/>
      <c r="C275" s="276"/>
      <c r="D275" s="285"/>
      <c r="E275" s="276"/>
      <c r="F275" s="276"/>
      <c r="G275" s="285"/>
      <c r="H275" s="276"/>
      <c r="I275" s="285"/>
      <c r="J275" s="276"/>
      <c r="K275" s="283">
        <v>274</v>
      </c>
      <c r="L275" s="282" t="s">
        <v>4713</v>
      </c>
      <c r="M275" s="282" t="s">
        <v>4714</v>
      </c>
      <c r="N275" s="283">
        <v>114</v>
      </c>
      <c r="O275" s="276"/>
      <c r="P275" s="276"/>
      <c r="Q275" s="276"/>
      <c r="R275" s="276"/>
      <c r="S275" s="276"/>
      <c r="T275" s="276"/>
      <c r="U275" s="276"/>
      <c r="V275" s="276"/>
      <c r="W275" s="276"/>
      <c r="X275" s="276"/>
      <c r="Y275" s="276"/>
      <c r="Z275" s="276"/>
      <c r="AA275" s="276"/>
      <c r="AB275" s="276"/>
      <c r="AC275" s="276"/>
      <c r="AD275" s="276"/>
      <c r="AE275" s="276"/>
      <c r="AF275" s="289"/>
    </row>
    <row r="276" spans="1:32" ht="45">
      <c r="A276" s="276"/>
      <c r="B276" s="276"/>
      <c r="C276" s="276"/>
      <c r="D276" s="285"/>
      <c r="E276" s="276"/>
      <c r="F276" s="276"/>
      <c r="G276" s="285"/>
      <c r="H276" s="276"/>
      <c r="I276" s="285"/>
      <c r="J276" s="276"/>
      <c r="K276" s="283">
        <v>275</v>
      </c>
      <c r="L276" s="282" t="s">
        <v>4715</v>
      </c>
      <c r="M276" s="282" t="s">
        <v>4716</v>
      </c>
      <c r="N276" s="283">
        <v>114</v>
      </c>
      <c r="O276" s="276"/>
      <c r="P276" s="276"/>
      <c r="Q276" s="276"/>
      <c r="R276" s="276"/>
      <c r="S276" s="276"/>
      <c r="T276" s="276"/>
      <c r="U276" s="276"/>
      <c r="V276" s="276"/>
      <c r="W276" s="276"/>
      <c r="X276" s="276"/>
      <c r="Y276" s="276"/>
      <c r="Z276" s="276"/>
      <c r="AA276" s="276"/>
      <c r="AB276" s="276"/>
      <c r="AC276" s="276"/>
      <c r="AD276" s="276"/>
      <c r="AE276" s="276"/>
      <c r="AF276" s="289"/>
    </row>
    <row r="277" spans="1:32">
      <c r="A277" s="276"/>
      <c r="B277" s="276"/>
      <c r="C277" s="276"/>
      <c r="D277" s="285"/>
      <c r="E277" s="276"/>
      <c r="F277" s="276"/>
      <c r="G277" s="285"/>
      <c r="H277" s="276"/>
      <c r="I277" s="285"/>
      <c r="J277" s="276"/>
      <c r="K277" s="283">
        <v>276</v>
      </c>
      <c r="L277" s="282" t="s">
        <v>4717</v>
      </c>
      <c r="M277" s="282" t="s">
        <v>4718</v>
      </c>
      <c r="N277" s="283">
        <v>114</v>
      </c>
      <c r="O277" s="276"/>
      <c r="P277" s="276"/>
      <c r="Q277" s="276"/>
      <c r="R277" s="276"/>
      <c r="S277" s="276"/>
      <c r="T277" s="276"/>
      <c r="U277" s="276"/>
      <c r="V277" s="276"/>
      <c r="W277" s="276"/>
      <c r="X277" s="276"/>
      <c r="Y277" s="276"/>
      <c r="Z277" s="276"/>
      <c r="AA277" s="276"/>
      <c r="AB277" s="276"/>
      <c r="AC277" s="276"/>
      <c r="AD277" s="276"/>
      <c r="AE277" s="276"/>
      <c r="AF277" s="289"/>
    </row>
    <row r="278" spans="1:32" ht="30">
      <c r="A278" s="276"/>
      <c r="B278" s="276"/>
      <c r="C278" s="276"/>
      <c r="D278" s="285"/>
      <c r="E278" s="276"/>
      <c r="F278" s="276"/>
      <c r="G278" s="285"/>
      <c r="H278" s="276"/>
      <c r="I278" s="285"/>
      <c r="J278" s="276"/>
      <c r="K278" s="283">
        <v>277</v>
      </c>
      <c r="L278" s="282" t="s">
        <v>4719</v>
      </c>
      <c r="M278" s="282" t="s">
        <v>4720</v>
      </c>
      <c r="N278" s="283">
        <v>114</v>
      </c>
      <c r="O278" s="276"/>
      <c r="P278" s="276"/>
      <c r="Q278" s="276"/>
      <c r="R278" s="276"/>
      <c r="S278" s="276"/>
      <c r="T278" s="276"/>
      <c r="U278" s="276"/>
      <c r="V278" s="276"/>
      <c r="W278" s="276"/>
      <c r="X278" s="276"/>
      <c r="Y278" s="276"/>
      <c r="Z278" s="276"/>
      <c r="AA278" s="276"/>
      <c r="AB278" s="276"/>
      <c r="AC278" s="276"/>
      <c r="AD278" s="276"/>
      <c r="AE278" s="276"/>
      <c r="AF278" s="289"/>
    </row>
    <row r="279" spans="1:32" ht="30">
      <c r="A279" s="276"/>
      <c r="B279" s="276"/>
      <c r="C279" s="276"/>
      <c r="D279" s="285"/>
      <c r="E279" s="276"/>
      <c r="F279" s="276"/>
      <c r="G279" s="285"/>
      <c r="H279" s="276"/>
      <c r="I279" s="285"/>
      <c r="J279" s="276"/>
      <c r="K279" s="283">
        <v>278</v>
      </c>
      <c r="L279" s="282" t="s">
        <v>4721</v>
      </c>
      <c r="M279" s="282" t="s">
        <v>4722</v>
      </c>
      <c r="N279" s="283">
        <v>115</v>
      </c>
      <c r="O279" s="276"/>
      <c r="P279" s="276"/>
      <c r="Q279" s="276"/>
      <c r="R279" s="276"/>
      <c r="S279" s="276"/>
      <c r="T279" s="276"/>
      <c r="U279" s="276"/>
      <c r="V279" s="276"/>
      <c r="W279" s="276"/>
      <c r="X279" s="276"/>
      <c r="Y279" s="276"/>
      <c r="Z279" s="276"/>
      <c r="AA279" s="276"/>
      <c r="AB279" s="276"/>
      <c r="AC279" s="276"/>
      <c r="AD279" s="276"/>
      <c r="AE279" s="276"/>
      <c r="AF279" s="276"/>
    </row>
    <row r="280" spans="1:32" ht="45">
      <c r="A280" s="276"/>
      <c r="B280" s="276"/>
      <c r="C280" s="276"/>
      <c r="D280" s="285"/>
      <c r="E280" s="276"/>
      <c r="F280" s="276"/>
      <c r="G280" s="285"/>
      <c r="H280" s="276"/>
      <c r="I280" s="285"/>
      <c r="J280" s="276"/>
      <c r="K280" s="283">
        <v>279</v>
      </c>
      <c r="L280" s="282" t="s">
        <v>4723</v>
      </c>
      <c r="M280" s="282" t="s">
        <v>4724</v>
      </c>
      <c r="N280" s="283">
        <v>115</v>
      </c>
      <c r="O280" s="276"/>
      <c r="P280" s="276"/>
      <c r="Q280" s="276"/>
      <c r="R280" s="276"/>
      <c r="S280" s="276"/>
      <c r="T280" s="276"/>
      <c r="U280" s="276"/>
      <c r="V280" s="276"/>
      <c r="W280" s="276"/>
      <c r="X280" s="276"/>
      <c r="Y280" s="276"/>
      <c r="Z280" s="276"/>
      <c r="AA280" s="276"/>
      <c r="AB280" s="276"/>
      <c r="AC280" s="276"/>
      <c r="AD280" s="276"/>
      <c r="AE280" s="276"/>
      <c r="AF280" s="276"/>
    </row>
    <row r="281" spans="1:32" ht="30">
      <c r="A281" s="276"/>
      <c r="B281" s="276"/>
      <c r="C281" s="276"/>
      <c r="D281" s="285"/>
      <c r="E281" s="276"/>
      <c r="F281" s="276"/>
      <c r="G281" s="285"/>
      <c r="H281" s="276"/>
      <c r="I281" s="285"/>
      <c r="J281" s="276"/>
      <c r="K281" s="283">
        <v>280</v>
      </c>
      <c r="L281" s="282" t="s">
        <v>4725</v>
      </c>
      <c r="M281" s="282" t="s">
        <v>4726</v>
      </c>
      <c r="N281" s="283">
        <v>116</v>
      </c>
      <c r="O281" s="276"/>
      <c r="P281" s="276"/>
      <c r="Q281" s="276"/>
      <c r="R281" s="276"/>
      <c r="S281" s="276"/>
      <c r="T281" s="276"/>
      <c r="U281" s="276"/>
      <c r="V281" s="276"/>
      <c r="W281" s="276"/>
      <c r="X281" s="276"/>
      <c r="Y281" s="276"/>
      <c r="Z281" s="276"/>
      <c r="AA281" s="276"/>
      <c r="AB281" s="276"/>
      <c r="AC281" s="276"/>
      <c r="AD281" s="276"/>
      <c r="AE281" s="276"/>
      <c r="AF281" s="276"/>
    </row>
    <row r="282" spans="1:32" ht="45">
      <c r="A282" s="276"/>
      <c r="B282" s="276"/>
      <c r="C282" s="276"/>
      <c r="D282" s="285"/>
      <c r="E282" s="276"/>
      <c r="F282" s="276"/>
      <c r="G282" s="285"/>
      <c r="H282" s="276"/>
      <c r="I282" s="285"/>
      <c r="J282" s="276"/>
      <c r="K282" s="283">
        <v>281</v>
      </c>
      <c r="L282" s="282" t="s">
        <v>4727</v>
      </c>
      <c r="M282" s="282" t="s">
        <v>4728</v>
      </c>
      <c r="N282" s="283">
        <v>116</v>
      </c>
      <c r="O282" s="276"/>
      <c r="P282" s="276"/>
      <c r="Q282" s="276"/>
      <c r="R282" s="276"/>
      <c r="S282" s="276"/>
      <c r="T282" s="276"/>
      <c r="U282" s="276"/>
      <c r="V282" s="276"/>
      <c r="W282" s="276"/>
      <c r="X282" s="276"/>
      <c r="Y282" s="276"/>
      <c r="Z282" s="276"/>
      <c r="AA282" s="276"/>
      <c r="AB282" s="276"/>
      <c r="AC282" s="276"/>
      <c r="AD282" s="276"/>
      <c r="AE282" s="276"/>
      <c r="AF282" s="276"/>
    </row>
    <row r="283" spans="1:32" ht="45">
      <c r="A283" s="276"/>
      <c r="B283" s="276"/>
      <c r="C283" s="276"/>
      <c r="D283" s="285"/>
      <c r="E283" s="276"/>
      <c r="F283" s="276"/>
      <c r="G283" s="285"/>
      <c r="H283" s="276"/>
      <c r="I283" s="285"/>
      <c r="J283" s="276"/>
      <c r="K283" s="283">
        <v>282</v>
      </c>
      <c r="L283" s="282" t="s">
        <v>4729</v>
      </c>
      <c r="M283" s="282" t="s">
        <v>4730</v>
      </c>
      <c r="N283" s="283">
        <v>116</v>
      </c>
      <c r="O283" s="276"/>
      <c r="P283" s="276"/>
      <c r="Q283" s="276"/>
      <c r="R283" s="276"/>
      <c r="S283" s="276"/>
      <c r="T283" s="276"/>
      <c r="U283" s="276"/>
      <c r="V283" s="276"/>
      <c r="W283" s="276"/>
      <c r="X283" s="276"/>
      <c r="Y283" s="276"/>
      <c r="Z283" s="276"/>
      <c r="AA283" s="276"/>
      <c r="AB283" s="276"/>
      <c r="AC283" s="276"/>
      <c r="AD283" s="276"/>
      <c r="AE283" s="276"/>
      <c r="AF283" s="276"/>
    </row>
    <row r="284" spans="1:32" ht="45">
      <c r="A284" s="276"/>
      <c r="B284" s="276"/>
      <c r="C284" s="276"/>
      <c r="D284" s="285"/>
      <c r="E284" s="276"/>
      <c r="F284" s="276"/>
      <c r="G284" s="285"/>
      <c r="H284" s="276"/>
      <c r="I284" s="285"/>
      <c r="J284" s="276"/>
      <c r="K284" s="283">
        <v>283</v>
      </c>
      <c r="L284" s="282" t="s">
        <v>4731</v>
      </c>
      <c r="M284" s="282" t="s">
        <v>4732</v>
      </c>
      <c r="N284" s="283">
        <v>116</v>
      </c>
      <c r="O284" s="276"/>
      <c r="P284" s="276"/>
      <c r="Q284" s="276"/>
      <c r="R284" s="276"/>
      <c r="S284" s="276"/>
      <c r="T284" s="276"/>
      <c r="U284" s="276"/>
      <c r="V284" s="276"/>
      <c r="W284" s="276"/>
      <c r="X284" s="276"/>
      <c r="Y284" s="276"/>
      <c r="Z284" s="276"/>
      <c r="AA284" s="276"/>
      <c r="AB284" s="276"/>
      <c r="AC284" s="276"/>
      <c r="AD284" s="276"/>
      <c r="AE284" s="276"/>
      <c r="AF284" s="276"/>
    </row>
    <row r="285" spans="1:32" ht="30">
      <c r="A285" s="276"/>
      <c r="B285" s="276"/>
      <c r="C285" s="276"/>
      <c r="D285" s="285"/>
      <c r="E285" s="276"/>
      <c r="F285" s="276"/>
      <c r="G285" s="285"/>
      <c r="H285" s="276"/>
      <c r="I285" s="285"/>
      <c r="J285" s="276"/>
      <c r="K285" s="283">
        <v>284</v>
      </c>
      <c r="L285" s="282" t="s">
        <v>4733</v>
      </c>
      <c r="M285" s="282" t="s">
        <v>4734</v>
      </c>
      <c r="N285" s="283">
        <v>117</v>
      </c>
      <c r="O285" s="276"/>
      <c r="P285" s="276"/>
      <c r="Q285" s="276"/>
      <c r="R285" s="276"/>
      <c r="S285" s="276"/>
      <c r="T285" s="276"/>
      <c r="U285" s="276"/>
      <c r="V285" s="276"/>
      <c r="W285" s="276"/>
      <c r="X285" s="276"/>
      <c r="Y285" s="276"/>
      <c r="Z285" s="276"/>
      <c r="AA285" s="276"/>
      <c r="AB285" s="276"/>
      <c r="AC285" s="276"/>
      <c r="AD285" s="276"/>
      <c r="AE285" s="276"/>
      <c r="AF285" s="276"/>
    </row>
    <row r="286" spans="1:32" ht="45">
      <c r="A286" s="276"/>
      <c r="B286" s="276"/>
      <c r="C286" s="276"/>
      <c r="D286" s="285"/>
      <c r="E286" s="276"/>
      <c r="F286" s="276"/>
      <c r="G286" s="285"/>
      <c r="H286" s="276"/>
      <c r="I286" s="285"/>
      <c r="J286" s="276"/>
      <c r="K286" s="283">
        <v>285</v>
      </c>
      <c r="L286" s="282" t="s">
        <v>4735</v>
      </c>
      <c r="M286" s="282" t="s">
        <v>4736</v>
      </c>
      <c r="N286" s="283">
        <v>117</v>
      </c>
      <c r="O286" s="276"/>
      <c r="P286" s="276"/>
      <c r="Q286" s="276"/>
      <c r="R286" s="276"/>
      <c r="S286" s="276"/>
      <c r="T286" s="276"/>
      <c r="U286" s="276"/>
      <c r="V286" s="276"/>
      <c r="W286" s="276"/>
      <c r="X286" s="276"/>
      <c r="Y286" s="276"/>
      <c r="Z286" s="276"/>
      <c r="AA286" s="276"/>
      <c r="AB286" s="276"/>
      <c r="AC286" s="276"/>
      <c r="AD286" s="276"/>
      <c r="AE286" s="276"/>
      <c r="AF286" s="276"/>
    </row>
    <row r="287" spans="1:32" ht="30">
      <c r="A287" s="276"/>
      <c r="B287" s="276"/>
      <c r="C287" s="276"/>
      <c r="D287" s="285"/>
      <c r="E287" s="276"/>
      <c r="F287" s="276"/>
      <c r="G287" s="285"/>
      <c r="H287" s="276"/>
      <c r="I287" s="285"/>
      <c r="J287" s="276"/>
      <c r="K287" s="283">
        <v>286</v>
      </c>
      <c r="L287" s="282" t="s">
        <v>4737</v>
      </c>
      <c r="M287" s="282" t="s">
        <v>4738</v>
      </c>
      <c r="N287" s="283">
        <v>118</v>
      </c>
      <c r="O287" s="276"/>
      <c r="P287" s="276"/>
      <c r="Q287" s="276"/>
      <c r="R287" s="276"/>
      <c r="S287" s="276"/>
      <c r="T287" s="276"/>
      <c r="U287" s="276"/>
      <c r="V287" s="276"/>
      <c r="W287" s="276"/>
      <c r="X287" s="276"/>
      <c r="Y287" s="276"/>
      <c r="Z287" s="276"/>
      <c r="AA287" s="276"/>
      <c r="AB287" s="276"/>
      <c r="AC287" s="276"/>
      <c r="AD287" s="276"/>
      <c r="AE287" s="276"/>
      <c r="AF287" s="276"/>
    </row>
    <row r="288" spans="1:32" ht="30">
      <c r="A288" s="276"/>
      <c r="B288" s="276"/>
      <c r="C288" s="276"/>
      <c r="D288" s="285"/>
      <c r="E288" s="276"/>
      <c r="F288" s="276"/>
      <c r="G288" s="285"/>
      <c r="H288" s="276"/>
      <c r="I288" s="285"/>
      <c r="J288" s="276"/>
      <c r="K288" s="283">
        <v>287</v>
      </c>
      <c r="L288" s="282" t="s">
        <v>4739</v>
      </c>
      <c r="M288" s="282" t="s">
        <v>4740</v>
      </c>
      <c r="N288" s="283">
        <v>118</v>
      </c>
      <c r="O288" s="276"/>
      <c r="P288" s="276"/>
      <c r="Q288" s="276"/>
      <c r="R288" s="276"/>
      <c r="S288" s="276"/>
      <c r="T288" s="276"/>
      <c r="U288" s="276"/>
      <c r="V288" s="276"/>
      <c r="W288" s="276"/>
      <c r="X288" s="276"/>
      <c r="Y288" s="276"/>
      <c r="Z288" s="276"/>
      <c r="AA288" s="276"/>
      <c r="AB288" s="276"/>
      <c r="AC288" s="276"/>
      <c r="AD288" s="276"/>
      <c r="AE288" s="276"/>
      <c r="AF288" s="276"/>
    </row>
    <row r="289" spans="1:32" ht="30">
      <c r="A289" s="276"/>
      <c r="B289" s="276"/>
      <c r="C289" s="276"/>
      <c r="D289" s="285"/>
      <c r="E289" s="276"/>
      <c r="F289" s="276"/>
      <c r="G289" s="285"/>
      <c r="H289" s="276"/>
      <c r="I289" s="285"/>
      <c r="J289" s="276"/>
      <c r="K289" s="283">
        <v>288</v>
      </c>
      <c r="L289" s="282" t="s">
        <v>4741</v>
      </c>
      <c r="M289" s="282" t="s">
        <v>4742</v>
      </c>
      <c r="N289" s="283">
        <v>119</v>
      </c>
      <c r="O289" s="276"/>
      <c r="P289" s="276"/>
      <c r="Q289" s="276"/>
      <c r="R289" s="276"/>
      <c r="S289" s="276"/>
      <c r="T289" s="276"/>
      <c r="U289" s="276"/>
      <c r="V289" s="276"/>
      <c r="W289" s="276"/>
      <c r="X289" s="276"/>
      <c r="Y289" s="276"/>
      <c r="Z289" s="276"/>
      <c r="AA289" s="276"/>
      <c r="AB289" s="276"/>
      <c r="AC289" s="276"/>
      <c r="AD289" s="276"/>
      <c r="AE289" s="276"/>
      <c r="AF289" s="276"/>
    </row>
    <row r="290" spans="1:32" ht="30">
      <c r="A290" s="276"/>
      <c r="B290" s="276"/>
      <c r="C290" s="276"/>
      <c r="D290" s="285"/>
      <c r="E290" s="276"/>
      <c r="F290" s="276"/>
      <c r="G290" s="285"/>
      <c r="H290" s="276"/>
      <c r="I290" s="285"/>
      <c r="J290" s="276"/>
      <c r="K290" s="283">
        <v>289</v>
      </c>
      <c r="L290" s="282" t="s">
        <v>4743</v>
      </c>
      <c r="M290" s="282" t="s">
        <v>4744</v>
      </c>
      <c r="N290" s="283">
        <v>119</v>
      </c>
      <c r="O290" s="276"/>
      <c r="P290" s="276"/>
      <c r="Q290" s="276"/>
      <c r="R290" s="276"/>
      <c r="S290" s="276"/>
      <c r="T290" s="276"/>
      <c r="U290" s="276"/>
      <c r="V290" s="276"/>
      <c r="W290" s="276"/>
      <c r="X290" s="276"/>
      <c r="Y290" s="276"/>
      <c r="Z290" s="276"/>
      <c r="AA290" s="276"/>
      <c r="AB290" s="276"/>
      <c r="AC290" s="276"/>
      <c r="AD290" s="276"/>
      <c r="AE290" s="276"/>
      <c r="AF290" s="276"/>
    </row>
    <row r="291" spans="1:32" ht="30">
      <c r="A291" s="276"/>
      <c r="B291" s="276"/>
      <c r="C291" s="276"/>
      <c r="D291" s="285"/>
      <c r="E291" s="276"/>
      <c r="F291" s="276"/>
      <c r="G291" s="285"/>
      <c r="H291" s="276"/>
      <c r="I291" s="285"/>
      <c r="J291" s="276"/>
      <c r="K291" s="283">
        <v>290</v>
      </c>
      <c r="L291" s="282" t="s">
        <v>4745</v>
      </c>
      <c r="M291" s="282" t="s">
        <v>4746</v>
      </c>
      <c r="N291" s="283">
        <v>119</v>
      </c>
      <c r="O291" s="276"/>
      <c r="P291" s="276"/>
      <c r="Q291" s="276"/>
      <c r="R291" s="276"/>
      <c r="S291" s="276"/>
      <c r="T291" s="276"/>
      <c r="U291" s="276"/>
      <c r="V291" s="276"/>
      <c r="W291" s="276"/>
      <c r="X291" s="276"/>
      <c r="Y291" s="276"/>
      <c r="Z291" s="276"/>
      <c r="AA291" s="276"/>
      <c r="AB291" s="276"/>
      <c r="AC291" s="276"/>
      <c r="AD291" s="276"/>
      <c r="AE291" s="276"/>
      <c r="AF291" s="276"/>
    </row>
    <row r="292" spans="1:32" ht="30">
      <c r="A292" s="276"/>
      <c r="B292" s="276"/>
      <c r="C292" s="276"/>
      <c r="D292" s="285"/>
      <c r="E292" s="276"/>
      <c r="F292" s="276"/>
      <c r="G292" s="285"/>
      <c r="H292" s="276"/>
      <c r="I292" s="285"/>
      <c r="J292" s="276"/>
      <c r="K292" s="283">
        <v>291</v>
      </c>
      <c r="L292" s="282" t="s">
        <v>4747</v>
      </c>
      <c r="M292" s="282" t="s">
        <v>4748</v>
      </c>
      <c r="N292" s="283">
        <v>120</v>
      </c>
      <c r="O292" s="276"/>
      <c r="P292" s="276"/>
      <c r="Q292" s="276"/>
      <c r="R292" s="276"/>
      <c r="S292" s="276"/>
      <c r="T292" s="276"/>
      <c r="U292" s="276"/>
      <c r="V292" s="276"/>
      <c r="W292" s="276"/>
      <c r="X292" s="276"/>
      <c r="Y292" s="276"/>
      <c r="Z292" s="276"/>
      <c r="AA292" s="276"/>
      <c r="AB292" s="276"/>
      <c r="AC292" s="276"/>
      <c r="AD292" s="276"/>
      <c r="AE292" s="276"/>
      <c r="AF292" s="276"/>
    </row>
    <row r="293" spans="1:32" ht="30">
      <c r="A293" s="276"/>
      <c r="B293" s="276"/>
      <c r="C293" s="276"/>
      <c r="D293" s="285"/>
      <c r="E293" s="276"/>
      <c r="F293" s="276"/>
      <c r="G293" s="285"/>
      <c r="H293" s="276"/>
      <c r="I293" s="285"/>
      <c r="J293" s="276"/>
      <c r="K293" s="283">
        <v>292</v>
      </c>
      <c r="L293" s="282" t="s">
        <v>4749</v>
      </c>
      <c r="M293" s="282" t="s">
        <v>4750</v>
      </c>
      <c r="N293" s="283">
        <v>120</v>
      </c>
      <c r="O293" s="276"/>
      <c r="P293" s="276"/>
      <c r="Q293" s="276"/>
      <c r="R293" s="276"/>
      <c r="S293" s="276"/>
      <c r="T293" s="276"/>
      <c r="U293" s="276"/>
      <c r="V293" s="276"/>
      <c r="W293" s="276"/>
      <c r="X293" s="276"/>
      <c r="Y293" s="276"/>
      <c r="Z293" s="276"/>
      <c r="AA293" s="276"/>
      <c r="AB293" s="276"/>
      <c r="AC293" s="276"/>
      <c r="AD293" s="276"/>
      <c r="AE293" s="276"/>
      <c r="AF293" s="276"/>
    </row>
    <row r="294" spans="1:32" ht="30">
      <c r="A294" s="276"/>
      <c r="B294" s="276"/>
      <c r="C294" s="276"/>
      <c r="D294" s="285"/>
      <c r="E294" s="276"/>
      <c r="F294" s="276"/>
      <c r="G294" s="285"/>
      <c r="H294" s="276"/>
      <c r="I294" s="285"/>
      <c r="J294" s="276"/>
      <c r="K294" s="283">
        <v>293</v>
      </c>
      <c r="L294" s="282" t="s">
        <v>4751</v>
      </c>
      <c r="M294" s="282" t="s">
        <v>4752</v>
      </c>
      <c r="N294" s="283">
        <v>121</v>
      </c>
      <c r="O294" s="276"/>
      <c r="P294" s="276"/>
      <c r="Q294" s="276"/>
      <c r="R294" s="276"/>
      <c r="S294" s="276"/>
      <c r="T294" s="276"/>
      <c r="U294" s="276"/>
      <c r="V294" s="276"/>
      <c r="W294" s="276"/>
      <c r="X294" s="276"/>
      <c r="Y294" s="276"/>
      <c r="Z294" s="276"/>
      <c r="AA294" s="276"/>
      <c r="AB294" s="276"/>
      <c r="AC294" s="276"/>
      <c r="AD294" s="276"/>
      <c r="AE294" s="276"/>
      <c r="AF294" s="276"/>
    </row>
    <row r="295" spans="1:32" ht="30">
      <c r="A295" s="276"/>
      <c r="B295" s="276"/>
      <c r="C295" s="276"/>
      <c r="D295" s="285"/>
      <c r="E295" s="276"/>
      <c r="F295" s="276"/>
      <c r="G295" s="285"/>
      <c r="H295" s="276"/>
      <c r="I295" s="285"/>
      <c r="J295" s="276"/>
      <c r="K295" s="283">
        <v>294</v>
      </c>
      <c r="L295" s="282" t="s">
        <v>4753</v>
      </c>
      <c r="M295" s="282" t="s">
        <v>4754</v>
      </c>
      <c r="N295" s="283">
        <v>121</v>
      </c>
      <c r="O295" s="276"/>
      <c r="P295" s="276"/>
      <c r="Q295" s="276"/>
      <c r="R295" s="276"/>
      <c r="S295" s="276"/>
      <c r="T295" s="276"/>
      <c r="U295" s="276"/>
      <c r="V295" s="276"/>
      <c r="W295" s="276"/>
      <c r="X295" s="276"/>
      <c r="Y295" s="276"/>
      <c r="Z295" s="276"/>
      <c r="AA295" s="276"/>
      <c r="AB295" s="276"/>
      <c r="AC295" s="276"/>
      <c r="AD295" s="276"/>
      <c r="AE295" s="276"/>
      <c r="AF295" s="276"/>
    </row>
    <row r="296" spans="1:32" ht="30">
      <c r="A296" s="276"/>
      <c r="B296" s="276"/>
      <c r="C296" s="276"/>
      <c r="D296" s="285"/>
      <c r="E296" s="276"/>
      <c r="F296" s="276"/>
      <c r="G296" s="285"/>
      <c r="H296" s="276"/>
      <c r="I296" s="285"/>
      <c r="J296" s="276"/>
      <c r="K296" s="283">
        <v>295</v>
      </c>
      <c r="L296" s="282" t="s">
        <v>4755</v>
      </c>
      <c r="M296" s="282" t="s">
        <v>4756</v>
      </c>
      <c r="N296" s="283">
        <v>122</v>
      </c>
      <c r="O296" s="276"/>
      <c r="P296" s="276"/>
      <c r="Q296" s="276"/>
      <c r="R296" s="276"/>
      <c r="S296" s="276"/>
      <c r="T296" s="276"/>
      <c r="U296" s="276"/>
      <c r="V296" s="276"/>
      <c r="W296" s="276"/>
      <c r="X296" s="276"/>
      <c r="Y296" s="276"/>
      <c r="Z296" s="276"/>
      <c r="AA296" s="276"/>
      <c r="AB296" s="276"/>
      <c r="AC296" s="276"/>
      <c r="AD296" s="276"/>
      <c r="AE296" s="276"/>
      <c r="AF296" s="276"/>
    </row>
    <row r="297" spans="1:32" ht="30">
      <c r="A297" s="276"/>
      <c r="B297" s="276"/>
      <c r="C297" s="276"/>
      <c r="D297" s="285"/>
      <c r="E297" s="276"/>
      <c r="F297" s="276"/>
      <c r="G297" s="285"/>
      <c r="H297" s="276"/>
      <c r="I297" s="285"/>
      <c r="J297" s="276"/>
      <c r="K297" s="283">
        <v>296</v>
      </c>
      <c r="L297" s="282" t="s">
        <v>4757</v>
      </c>
      <c r="M297" s="282" t="s">
        <v>4758</v>
      </c>
      <c r="N297" s="283">
        <v>122</v>
      </c>
      <c r="O297" s="276"/>
      <c r="P297" s="276"/>
      <c r="Q297" s="276"/>
      <c r="R297" s="276"/>
      <c r="S297" s="276"/>
      <c r="T297" s="276"/>
      <c r="U297" s="276"/>
      <c r="V297" s="276"/>
      <c r="W297" s="276"/>
      <c r="X297" s="276"/>
      <c r="Y297" s="276"/>
      <c r="Z297" s="276"/>
      <c r="AA297" s="276"/>
      <c r="AB297" s="276"/>
      <c r="AC297" s="276"/>
      <c r="AD297" s="276"/>
      <c r="AE297" s="276"/>
      <c r="AF297" s="276"/>
    </row>
    <row r="298" spans="1:32" ht="30">
      <c r="A298" s="276"/>
      <c r="B298" s="276"/>
      <c r="C298" s="276"/>
      <c r="D298" s="285"/>
      <c r="E298" s="276"/>
      <c r="F298" s="276"/>
      <c r="G298" s="285"/>
      <c r="H298" s="276"/>
      <c r="I298" s="285"/>
      <c r="J298" s="276"/>
      <c r="K298" s="283">
        <v>297</v>
      </c>
      <c r="L298" s="282" t="s">
        <v>4759</v>
      </c>
      <c r="M298" s="282" t="s">
        <v>4760</v>
      </c>
      <c r="N298" s="283">
        <v>123</v>
      </c>
      <c r="O298" s="276"/>
      <c r="P298" s="276"/>
      <c r="Q298" s="276"/>
      <c r="R298" s="276"/>
      <c r="S298" s="276"/>
      <c r="T298" s="276"/>
      <c r="U298" s="276"/>
      <c r="V298" s="276"/>
      <c r="W298" s="276"/>
      <c r="X298" s="276"/>
      <c r="Y298" s="276"/>
      <c r="Z298" s="276"/>
      <c r="AA298" s="276"/>
      <c r="AB298" s="276"/>
      <c r="AC298" s="276"/>
      <c r="AD298" s="276"/>
      <c r="AE298" s="276"/>
      <c r="AF298" s="276"/>
    </row>
    <row r="299" spans="1:32" ht="30">
      <c r="A299" s="276"/>
      <c r="B299" s="276"/>
      <c r="C299" s="276"/>
      <c r="D299" s="285"/>
      <c r="E299" s="276"/>
      <c r="F299" s="276"/>
      <c r="G299" s="285"/>
      <c r="H299" s="276"/>
      <c r="I299" s="285"/>
      <c r="J299" s="276"/>
      <c r="K299" s="283">
        <v>298</v>
      </c>
      <c r="L299" s="282" t="s">
        <v>4761</v>
      </c>
      <c r="M299" s="282" t="s">
        <v>4762</v>
      </c>
      <c r="N299" s="283">
        <v>123</v>
      </c>
      <c r="O299" s="276"/>
      <c r="P299" s="276"/>
      <c r="Q299" s="276"/>
      <c r="R299" s="276"/>
      <c r="S299" s="276"/>
      <c r="T299" s="276"/>
      <c r="U299" s="276"/>
      <c r="V299" s="276"/>
      <c r="W299" s="276"/>
      <c r="X299" s="276"/>
      <c r="Y299" s="276"/>
      <c r="Z299" s="276"/>
      <c r="AA299" s="276"/>
      <c r="AB299" s="276"/>
      <c r="AC299" s="276"/>
      <c r="AD299" s="276"/>
      <c r="AE299" s="276"/>
      <c r="AF299" s="276"/>
    </row>
    <row r="300" spans="1:32" ht="45">
      <c r="A300" s="276"/>
      <c r="B300" s="276"/>
      <c r="C300" s="276"/>
      <c r="D300" s="285"/>
      <c r="E300" s="276"/>
      <c r="F300" s="276"/>
      <c r="G300" s="285"/>
      <c r="H300" s="276"/>
      <c r="I300" s="285"/>
      <c r="J300" s="276"/>
      <c r="K300" s="283">
        <v>299</v>
      </c>
      <c r="L300" s="282" t="s">
        <v>4763</v>
      </c>
      <c r="M300" s="282" t="s">
        <v>4764</v>
      </c>
      <c r="N300" s="283">
        <v>124</v>
      </c>
      <c r="O300" s="276"/>
      <c r="P300" s="276"/>
      <c r="Q300" s="276"/>
      <c r="R300" s="276"/>
      <c r="S300" s="276"/>
      <c r="T300" s="276"/>
      <c r="U300" s="276"/>
      <c r="V300" s="276"/>
      <c r="W300" s="276"/>
      <c r="X300" s="276"/>
      <c r="Y300" s="276"/>
      <c r="Z300" s="276"/>
      <c r="AA300" s="276"/>
      <c r="AB300" s="276"/>
      <c r="AC300" s="276"/>
      <c r="AD300" s="276"/>
      <c r="AE300" s="276"/>
      <c r="AF300" s="276"/>
    </row>
    <row r="301" spans="1:32" ht="30">
      <c r="A301" s="276"/>
      <c r="B301" s="276"/>
      <c r="C301" s="276"/>
      <c r="D301" s="285"/>
      <c r="E301" s="276"/>
      <c r="F301" s="276"/>
      <c r="G301" s="285"/>
      <c r="H301" s="276"/>
      <c r="I301" s="285"/>
      <c r="J301" s="276"/>
      <c r="K301" s="283">
        <v>300</v>
      </c>
      <c r="L301" s="282" t="s">
        <v>4765</v>
      </c>
      <c r="M301" s="282" t="s">
        <v>4766</v>
      </c>
      <c r="N301" s="283">
        <v>125</v>
      </c>
      <c r="O301" s="276"/>
      <c r="P301" s="276"/>
      <c r="Q301" s="276"/>
      <c r="R301" s="276"/>
      <c r="S301" s="276"/>
      <c r="T301" s="276"/>
      <c r="U301" s="276"/>
      <c r="V301" s="276"/>
      <c r="W301" s="276"/>
      <c r="X301" s="276"/>
      <c r="Y301" s="276"/>
      <c r="Z301" s="276"/>
      <c r="AA301" s="276"/>
      <c r="AB301" s="276"/>
      <c r="AC301" s="276"/>
      <c r="AD301" s="276"/>
      <c r="AE301" s="276"/>
      <c r="AF301" s="276"/>
    </row>
    <row r="302" spans="1:32" ht="30">
      <c r="A302" s="276"/>
      <c r="B302" s="276"/>
      <c r="C302" s="276"/>
      <c r="D302" s="285"/>
      <c r="E302" s="276"/>
      <c r="F302" s="276"/>
      <c r="G302" s="285"/>
      <c r="H302" s="276"/>
      <c r="I302" s="285"/>
      <c r="J302" s="276"/>
      <c r="K302" s="283">
        <v>301</v>
      </c>
      <c r="L302" s="282" t="s">
        <v>4767</v>
      </c>
      <c r="M302" s="282" t="s">
        <v>4768</v>
      </c>
      <c r="N302" s="283">
        <v>125</v>
      </c>
      <c r="O302" s="276"/>
      <c r="P302" s="276"/>
      <c r="Q302" s="276"/>
      <c r="R302" s="276"/>
      <c r="S302" s="276"/>
      <c r="T302" s="276"/>
      <c r="U302" s="276"/>
      <c r="V302" s="276"/>
      <c r="W302" s="276"/>
      <c r="X302" s="276"/>
      <c r="Y302" s="276"/>
      <c r="Z302" s="276"/>
      <c r="AA302" s="276"/>
      <c r="AB302" s="276"/>
      <c r="AC302" s="276"/>
      <c r="AD302" s="276"/>
      <c r="AE302" s="276"/>
      <c r="AF302" s="276"/>
    </row>
    <row r="303" spans="1:32" ht="30">
      <c r="A303" s="276"/>
      <c r="B303" s="276"/>
      <c r="C303" s="276"/>
      <c r="D303" s="285"/>
      <c r="E303" s="276"/>
      <c r="F303" s="276"/>
      <c r="G303" s="285"/>
      <c r="H303" s="276"/>
      <c r="I303" s="285"/>
      <c r="J303" s="276"/>
      <c r="K303" s="283">
        <v>302</v>
      </c>
      <c r="L303" s="282" t="s">
        <v>4769</v>
      </c>
      <c r="M303" s="282" t="s">
        <v>4770</v>
      </c>
      <c r="N303" s="283">
        <v>126</v>
      </c>
      <c r="O303" s="276"/>
      <c r="P303" s="276"/>
      <c r="Q303" s="276"/>
      <c r="R303" s="276"/>
      <c r="S303" s="276"/>
      <c r="T303" s="276"/>
      <c r="U303" s="276"/>
      <c r="V303" s="276"/>
      <c r="W303" s="276"/>
      <c r="X303" s="276"/>
      <c r="Y303" s="276"/>
      <c r="Z303" s="276"/>
      <c r="AA303" s="276"/>
      <c r="AB303" s="276"/>
      <c r="AC303" s="276"/>
      <c r="AD303" s="276"/>
      <c r="AE303" s="276"/>
      <c r="AF303" s="276"/>
    </row>
    <row r="304" spans="1:32">
      <c r="A304" s="276"/>
      <c r="B304" s="276"/>
      <c r="C304" s="276"/>
      <c r="D304" s="285"/>
      <c r="E304" s="276"/>
      <c r="F304" s="276"/>
      <c r="G304" s="285"/>
      <c r="H304" s="276"/>
      <c r="I304" s="285"/>
      <c r="J304" s="276"/>
      <c r="K304" s="283">
        <v>303</v>
      </c>
      <c r="L304" s="282" t="s">
        <v>4771</v>
      </c>
      <c r="M304" s="282" t="s">
        <v>4772</v>
      </c>
      <c r="N304" s="283">
        <v>126</v>
      </c>
      <c r="O304" s="276"/>
      <c r="P304" s="276"/>
      <c r="Q304" s="276"/>
      <c r="R304" s="276"/>
      <c r="S304" s="276"/>
      <c r="T304" s="276"/>
      <c r="U304" s="276"/>
      <c r="V304" s="276"/>
      <c r="W304" s="276"/>
      <c r="X304" s="276"/>
      <c r="Y304" s="276"/>
      <c r="Z304" s="276"/>
      <c r="AA304" s="276"/>
      <c r="AB304" s="276"/>
      <c r="AC304" s="276"/>
      <c r="AD304" s="276"/>
      <c r="AE304" s="276"/>
      <c r="AF304" s="276"/>
    </row>
    <row r="305" spans="1:32" ht="30">
      <c r="A305" s="276"/>
      <c r="B305" s="276"/>
      <c r="C305" s="276"/>
      <c r="D305" s="285"/>
      <c r="E305" s="276"/>
      <c r="F305" s="276"/>
      <c r="G305" s="285"/>
      <c r="H305" s="276"/>
      <c r="I305" s="285"/>
      <c r="J305" s="276"/>
      <c r="K305" s="283">
        <v>304</v>
      </c>
      <c r="L305" s="282" t="s">
        <v>4773</v>
      </c>
      <c r="M305" s="282" t="s">
        <v>4774</v>
      </c>
      <c r="N305" s="283">
        <v>127</v>
      </c>
      <c r="O305" s="276"/>
      <c r="P305" s="276"/>
      <c r="Q305" s="276"/>
      <c r="R305" s="276"/>
      <c r="S305" s="276"/>
      <c r="T305" s="276"/>
      <c r="U305" s="276"/>
      <c r="V305" s="276"/>
      <c r="W305" s="276"/>
      <c r="X305" s="276"/>
      <c r="Y305" s="276"/>
      <c r="Z305" s="276"/>
      <c r="AA305" s="276"/>
      <c r="AB305" s="276"/>
      <c r="AC305" s="276"/>
      <c r="AD305" s="276"/>
      <c r="AE305" s="276"/>
      <c r="AF305" s="276"/>
    </row>
    <row r="306" spans="1:32">
      <c r="A306" s="276"/>
      <c r="B306" s="276"/>
      <c r="C306" s="276"/>
      <c r="D306" s="285"/>
      <c r="E306" s="276"/>
      <c r="F306" s="276"/>
      <c r="G306" s="285"/>
      <c r="H306" s="276"/>
      <c r="I306" s="285"/>
      <c r="J306" s="276"/>
      <c r="K306" s="283">
        <v>305</v>
      </c>
      <c r="L306" s="282" t="s">
        <v>4775</v>
      </c>
      <c r="M306" s="282" t="s">
        <v>4776</v>
      </c>
      <c r="N306" s="283">
        <v>128</v>
      </c>
      <c r="O306" s="276"/>
      <c r="P306" s="276"/>
      <c r="Q306" s="276"/>
      <c r="R306" s="276"/>
      <c r="S306" s="276"/>
      <c r="T306" s="276"/>
      <c r="U306" s="276"/>
      <c r="V306" s="276"/>
      <c r="W306" s="276"/>
      <c r="X306" s="276"/>
      <c r="Y306" s="276"/>
      <c r="Z306" s="276"/>
      <c r="AA306" s="276"/>
      <c r="AB306" s="276"/>
      <c r="AC306" s="276"/>
      <c r="AD306" s="276"/>
      <c r="AE306" s="276"/>
      <c r="AF306" s="276"/>
    </row>
    <row r="307" spans="1:32">
      <c r="A307" s="276"/>
      <c r="B307" s="276"/>
      <c r="C307" s="276"/>
      <c r="D307" s="285"/>
      <c r="E307" s="276"/>
      <c r="F307" s="276"/>
      <c r="G307" s="285"/>
      <c r="H307" s="276"/>
      <c r="I307" s="285"/>
      <c r="J307" s="276"/>
      <c r="K307" s="283">
        <v>306</v>
      </c>
      <c r="L307" s="282" t="s">
        <v>4777</v>
      </c>
      <c r="M307" s="282" t="s">
        <v>4778</v>
      </c>
      <c r="N307" s="283">
        <v>129</v>
      </c>
      <c r="O307" s="276"/>
      <c r="P307" s="276"/>
      <c r="Q307" s="276"/>
      <c r="R307" s="276"/>
      <c r="S307" s="276"/>
      <c r="T307" s="276"/>
      <c r="U307" s="276"/>
      <c r="V307" s="276"/>
      <c r="W307" s="276"/>
      <c r="X307" s="276"/>
      <c r="Y307" s="276"/>
      <c r="Z307" s="276"/>
      <c r="AA307" s="276"/>
      <c r="AB307" s="276"/>
      <c r="AC307" s="276"/>
      <c r="AD307" s="276"/>
      <c r="AE307" s="276"/>
      <c r="AF307" s="276"/>
    </row>
    <row r="308" spans="1:32" ht="30">
      <c r="A308" s="276"/>
      <c r="B308" s="276"/>
      <c r="C308" s="276"/>
      <c r="D308" s="285"/>
      <c r="E308" s="276"/>
      <c r="F308" s="276"/>
      <c r="G308" s="285"/>
      <c r="H308" s="276"/>
      <c r="I308" s="285"/>
      <c r="J308" s="276"/>
      <c r="K308" s="283">
        <v>307</v>
      </c>
      <c r="L308" s="282" t="s">
        <v>4779</v>
      </c>
      <c r="M308" s="282" t="s">
        <v>4780</v>
      </c>
      <c r="N308" s="283">
        <v>130</v>
      </c>
      <c r="O308" s="276"/>
      <c r="P308" s="276"/>
      <c r="Q308" s="276"/>
      <c r="R308" s="276"/>
      <c r="S308" s="276"/>
      <c r="T308" s="276"/>
      <c r="U308" s="276"/>
      <c r="V308" s="276"/>
      <c r="W308" s="276"/>
      <c r="X308" s="276"/>
      <c r="Y308" s="276"/>
      <c r="Z308" s="276"/>
      <c r="AA308" s="276"/>
      <c r="AB308" s="276"/>
      <c r="AC308" s="276"/>
      <c r="AD308" s="276"/>
      <c r="AE308" s="276"/>
      <c r="AF308" s="276"/>
    </row>
    <row r="309" spans="1:32" ht="30">
      <c r="A309" s="276"/>
      <c r="B309" s="276"/>
      <c r="C309" s="276"/>
      <c r="D309" s="285"/>
      <c r="E309" s="276"/>
      <c r="F309" s="276"/>
      <c r="G309" s="285"/>
      <c r="H309" s="276"/>
      <c r="I309" s="285"/>
      <c r="J309" s="276"/>
      <c r="K309" s="283">
        <v>308</v>
      </c>
      <c r="L309" s="282" t="s">
        <v>4781</v>
      </c>
      <c r="M309" s="282" t="s">
        <v>4782</v>
      </c>
      <c r="N309" s="283">
        <v>131</v>
      </c>
      <c r="O309" s="276"/>
      <c r="P309" s="276"/>
      <c r="Q309" s="276"/>
      <c r="R309" s="276"/>
      <c r="S309" s="276"/>
      <c r="T309" s="276"/>
      <c r="U309" s="276"/>
      <c r="V309" s="276"/>
      <c r="W309" s="276"/>
      <c r="X309" s="276"/>
      <c r="Y309" s="276"/>
      <c r="Z309" s="276"/>
      <c r="AA309" s="276"/>
      <c r="AB309" s="276"/>
      <c r="AC309" s="276"/>
      <c r="AD309" s="276"/>
      <c r="AE309" s="276"/>
      <c r="AF309" s="276"/>
    </row>
    <row r="310" spans="1:32" ht="30">
      <c r="A310" s="276"/>
      <c r="B310" s="276"/>
      <c r="C310" s="276"/>
      <c r="D310" s="285"/>
      <c r="E310" s="276"/>
      <c r="F310" s="276"/>
      <c r="G310" s="285"/>
      <c r="H310" s="276"/>
      <c r="I310" s="285"/>
      <c r="J310" s="276"/>
      <c r="K310" s="283">
        <v>309</v>
      </c>
      <c r="L310" s="282" t="s">
        <v>4783</v>
      </c>
      <c r="M310" s="282" t="s">
        <v>4784</v>
      </c>
      <c r="N310" s="283">
        <v>132</v>
      </c>
      <c r="O310" s="276"/>
      <c r="P310" s="276"/>
      <c r="Q310" s="276"/>
      <c r="R310" s="276"/>
      <c r="S310" s="276"/>
      <c r="T310" s="276"/>
      <c r="U310" s="276"/>
      <c r="V310" s="276"/>
      <c r="W310" s="276"/>
      <c r="X310" s="276"/>
      <c r="Y310" s="276"/>
      <c r="Z310" s="276"/>
      <c r="AA310" s="276"/>
      <c r="AB310" s="276"/>
      <c r="AC310" s="276"/>
      <c r="AD310" s="276"/>
      <c r="AE310" s="276"/>
      <c r="AF310" s="276"/>
    </row>
    <row r="311" spans="1:32" ht="60">
      <c r="A311" s="276"/>
      <c r="B311" s="276"/>
      <c r="C311" s="276"/>
      <c r="D311" s="285"/>
      <c r="E311" s="276"/>
      <c r="F311" s="276"/>
      <c r="G311" s="285"/>
      <c r="H311" s="276"/>
      <c r="I311" s="285"/>
      <c r="J311" s="276"/>
      <c r="K311" s="283">
        <v>310</v>
      </c>
      <c r="L311" s="282" t="s">
        <v>4785</v>
      </c>
      <c r="M311" s="282" t="s">
        <v>4786</v>
      </c>
      <c r="N311" s="283">
        <v>133</v>
      </c>
      <c r="O311" s="276"/>
      <c r="P311" s="276"/>
      <c r="Q311" s="276"/>
      <c r="R311" s="276"/>
      <c r="S311" s="276"/>
      <c r="T311" s="276"/>
      <c r="U311" s="276"/>
      <c r="V311" s="276"/>
      <c r="W311" s="276"/>
      <c r="X311" s="276"/>
      <c r="Y311" s="276"/>
      <c r="Z311" s="276"/>
      <c r="AA311" s="276"/>
      <c r="AB311" s="276"/>
      <c r="AC311" s="276"/>
      <c r="AD311" s="276"/>
      <c r="AE311" s="276"/>
      <c r="AF311" s="276"/>
    </row>
    <row r="312" spans="1:32">
      <c r="A312" s="276"/>
      <c r="B312" s="276"/>
      <c r="C312" s="276"/>
      <c r="D312" s="285"/>
      <c r="E312" s="276"/>
      <c r="F312" s="276"/>
      <c r="G312" s="285"/>
      <c r="H312" s="276"/>
      <c r="I312" s="285"/>
      <c r="J312" s="276"/>
      <c r="K312" s="283">
        <v>311</v>
      </c>
      <c r="L312" s="282" t="s">
        <v>4787</v>
      </c>
      <c r="M312" s="282" t="s">
        <v>4788</v>
      </c>
      <c r="N312" s="283">
        <v>134</v>
      </c>
      <c r="O312" s="276"/>
      <c r="P312" s="276"/>
      <c r="Q312" s="276"/>
      <c r="R312" s="276"/>
      <c r="S312" s="276"/>
      <c r="T312" s="276"/>
      <c r="U312" s="276"/>
      <c r="V312" s="276"/>
      <c r="W312" s="276"/>
      <c r="X312" s="276"/>
      <c r="Y312" s="276"/>
      <c r="Z312" s="276"/>
      <c r="AA312" s="276"/>
      <c r="AB312" s="276"/>
      <c r="AC312" s="276"/>
      <c r="AD312" s="276"/>
      <c r="AE312" s="276"/>
      <c r="AF312" s="276"/>
    </row>
    <row r="313" spans="1:32" ht="30">
      <c r="A313" s="276"/>
      <c r="B313" s="276"/>
      <c r="C313" s="276"/>
      <c r="D313" s="285"/>
      <c r="E313" s="276"/>
      <c r="F313" s="276"/>
      <c r="G313" s="285"/>
      <c r="H313" s="276"/>
      <c r="I313" s="285"/>
      <c r="J313" s="276"/>
      <c r="K313" s="283">
        <v>312</v>
      </c>
      <c r="L313" s="282" t="s">
        <v>4789</v>
      </c>
      <c r="M313" s="282" t="s">
        <v>4790</v>
      </c>
      <c r="N313" s="283">
        <v>135</v>
      </c>
      <c r="O313" s="276"/>
      <c r="P313" s="276"/>
      <c r="Q313" s="276"/>
      <c r="R313" s="276"/>
      <c r="S313" s="276"/>
      <c r="T313" s="276"/>
      <c r="U313" s="276"/>
      <c r="V313" s="276"/>
      <c r="W313" s="276"/>
      <c r="X313" s="276"/>
      <c r="Y313" s="276"/>
      <c r="Z313" s="276"/>
      <c r="AA313" s="276"/>
      <c r="AB313" s="276"/>
      <c r="AC313" s="276"/>
      <c r="AD313" s="276"/>
      <c r="AE313" s="276"/>
      <c r="AF313" s="276"/>
    </row>
    <row r="314" spans="1:32">
      <c r="A314" s="276"/>
      <c r="B314" s="276"/>
      <c r="C314" s="276"/>
      <c r="D314" s="285"/>
      <c r="E314" s="276"/>
      <c r="F314" s="276"/>
      <c r="G314" s="285"/>
      <c r="H314" s="276"/>
      <c r="I314" s="285"/>
      <c r="J314" s="276"/>
      <c r="K314" s="283">
        <v>313</v>
      </c>
      <c r="L314" s="282" t="s">
        <v>4791</v>
      </c>
      <c r="M314" s="282" t="s">
        <v>4792</v>
      </c>
      <c r="N314" s="283">
        <v>136</v>
      </c>
      <c r="O314" s="276"/>
      <c r="P314" s="276"/>
      <c r="Q314" s="276"/>
      <c r="R314" s="276"/>
      <c r="S314" s="276"/>
      <c r="T314" s="276"/>
      <c r="U314" s="276"/>
      <c r="V314" s="276"/>
      <c r="W314" s="276"/>
      <c r="X314" s="276"/>
      <c r="Y314" s="276"/>
      <c r="Z314" s="276"/>
      <c r="AA314" s="276"/>
      <c r="AB314" s="276"/>
      <c r="AC314" s="276"/>
      <c r="AD314" s="276"/>
      <c r="AE314" s="276"/>
      <c r="AF314" s="276"/>
    </row>
    <row r="315" spans="1:32" ht="30">
      <c r="A315" s="276"/>
      <c r="B315" s="276"/>
      <c r="C315" s="276"/>
      <c r="D315" s="285"/>
      <c r="E315" s="276"/>
      <c r="F315" s="276"/>
      <c r="G315" s="285"/>
      <c r="H315" s="276"/>
      <c r="I315" s="285"/>
      <c r="J315" s="276"/>
      <c r="K315" s="283">
        <v>314</v>
      </c>
      <c r="L315" s="282" t="s">
        <v>4793</v>
      </c>
      <c r="M315" s="282" t="s">
        <v>4794</v>
      </c>
      <c r="N315" s="283">
        <v>137</v>
      </c>
      <c r="O315" s="276"/>
      <c r="P315" s="276"/>
      <c r="Q315" s="276"/>
      <c r="R315" s="276"/>
      <c r="S315" s="276"/>
      <c r="T315" s="276"/>
      <c r="U315" s="276"/>
      <c r="V315" s="276"/>
      <c r="W315" s="276"/>
      <c r="X315" s="276"/>
      <c r="Y315" s="276"/>
      <c r="Z315" s="276"/>
      <c r="AA315" s="276"/>
      <c r="AB315" s="276"/>
      <c r="AC315" s="276"/>
      <c r="AD315" s="276"/>
      <c r="AE315" s="276"/>
      <c r="AF315" s="276"/>
    </row>
    <row r="316" spans="1:32" ht="30">
      <c r="A316" s="276"/>
      <c r="B316" s="276"/>
      <c r="C316" s="276"/>
      <c r="D316" s="285"/>
      <c r="E316" s="276"/>
      <c r="F316" s="276"/>
      <c r="G316" s="285"/>
      <c r="H316" s="276"/>
      <c r="I316" s="285"/>
      <c r="J316" s="276"/>
      <c r="K316" s="283">
        <v>315</v>
      </c>
      <c r="L316" s="282" t="s">
        <v>4795</v>
      </c>
      <c r="M316" s="282" t="s">
        <v>4796</v>
      </c>
      <c r="N316" s="283">
        <v>138</v>
      </c>
      <c r="O316" s="276"/>
      <c r="P316" s="276"/>
      <c r="Q316" s="276"/>
      <c r="R316" s="276"/>
      <c r="S316" s="276"/>
      <c r="T316" s="276"/>
      <c r="U316" s="276"/>
      <c r="V316" s="276"/>
      <c r="W316" s="276"/>
      <c r="X316" s="276"/>
      <c r="Y316" s="276"/>
      <c r="Z316" s="276"/>
      <c r="AA316" s="276"/>
      <c r="AB316" s="276"/>
      <c r="AC316" s="276"/>
      <c r="AD316" s="276"/>
      <c r="AE316" s="276"/>
      <c r="AF316" s="276"/>
    </row>
    <row r="317" spans="1:32" ht="30">
      <c r="A317" s="276"/>
      <c r="B317" s="276"/>
      <c r="C317" s="276"/>
      <c r="D317" s="285"/>
      <c r="E317" s="276"/>
      <c r="F317" s="276"/>
      <c r="G317" s="285"/>
      <c r="H317" s="276"/>
      <c r="I317" s="285"/>
      <c r="J317" s="276"/>
      <c r="K317" s="283">
        <v>316</v>
      </c>
      <c r="L317" s="282" t="s">
        <v>4797</v>
      </c>
      <c r="M317" s="282" t="s">
        <v>4798</v>
      </c>
      <c r="N317" s="283">
        <v>139</v>
      </c>
      <c r="O317" s="276"/>
      <c r="P317" s="276"/>
      <c r="Q317" s="276"/>
      <c r="R317" s="276"/>
      <c r="S317" s="276"/>
      <c r="T317" s="276"/>
      <c r="U317" s="276"/>
      <c r="V317" s="276"/>
      <c r="W317" s="276"/>
      <c r="X317" s="276"/>
      <c r="Y317" s="276"/>
      <c r="Z317" s="276"/>
      <c r="AA317" s="276"/>
      <c r="AB317" s="276"/>
      <c r="AC317" s="276"/>
      <c r="AD317" s="276"/>
      <c r="AE317" s="276"/>
      <c r="AF317" s="276"/>
    </row>
    <row r="318" spans="1:32" ht="30">
      <c r="A318" s="276"/>
      <c r="B318" s="276"/>
      <c r="C318" s="276"/>
      <c r="D318" s="285"/>
      <c r="E318" s="276"/>
      <c r="F318" s="276"/>
      <c r="G318" s="285"/>
      <c r="H318" s="276"/>
      <c r="I318" s="285"/>
      <c r="J318" s="276"/>
      <c r="K318" s="283">
        <v>317</v>
      </c>
      <c r="L318" s="282" t="s">
        <v>4799</v>
      </c>
      <c r="M318" s="282" t="s">
        <v>4800</v>
      </c>
      <c r="N318" s="283">
        <v>140</v>
      </c>
      <c r="O318" s="276"/>
      <c r="P318" s="276"/>
      <c r="Q318" s="276"/>
      <c r="R318" s="276"/>
      <c r="S318" s="276"/>
      <c r="T318" s="276"/>
      <c r="U318" s="276"/>
      <c r="V318" s="276"/>
      <c r="W318" s="276"/>
      <c r="X318" s="276"/>
      <c r="Y318" s="276"/>
      <c r="Z318" s="276"/>
      <c r="AA318" s="276"/>
      <c r="AB318" s="276"/>
      <c r="AC318" s="276"/>
      <c r="AD318" s="276"/>
      <c r="AE318" s="276"/>
      <c r="AF318" s="276"/>
    </row>
    <row r="319" spans="1:32" ht="30">
      <c r="A319" s="276"/>
      <c r="B319" s="276"/>
      <c r="C319" s="276"/>
      <c r="D319" s="285"/>
      <c r="E319" s="276"/>
      <c r="F319" s="276"/>
      <c r="G319" s="285"/>
      <c r="H319" s="276"/>
      <c r="I319" s="285"/>
      <c r="J319" s="276"/>
      <c r="K319" s="283">
        <v>318</v>
      </c>
      <c r="L319" s="282" t="s">
        <v>4801</v>
      </c>
      <c r="M319" s="282" t="s">
        <v>4802</v>
      </c>
      <c r="N319" s="283">
        <v>141</v>
      </c>
      <c r="O319" s="276"/>
      <c r="P319" s="276"/>
      <c r="Q319" s="276"/>
      <c r="R319" s="276"/>
      <c r="S319" s="276"/>
      <c r="T319" s="276"/>
      <c r="U319" s="276"/>
      <c r="V319" s="276"/>
      <c r="W319" s="276"/>
      <c r="X319" s="276"/>
      <c r="Y319" s="276"/>
      <c r="Z319" s="276"/>
      <c r="AA319" s="276"/>
      <c r="AB319" s="276"/>
      <c r="AC319" s="276"/>
      <c r="AD319" s="276"/>
      <c r="AE319" s="276"/>
      <c r="AF319" s="276"/>
    </row>
    <row r="320" spans="1:32" ht="30">
      <c r="A320" s="276"/>
      <c r="B320" s="276"/>
      <c r="C320" s="276"/>
      <c r="D320" s="285"/>
      <c r="E320" s="276"/>
      <c r="F320" s="276"/>
      <c r="G320" s="285"/>
      <c r="H320" s="276"/>
      <c r="I320" s="285"/>
      <c r="J320" s="276"/>
      <c r="K320" s="283">
        <v>319</v>
      </c>
      <c r="L320" s="282" t="s">
        <v>4803</v>
      </c>
      <c r="M320" s="282" t="s">
        <v>4804</v>
      </c>
      <c r="N320" s="283">
        <v>142</v>
      </c>
      <c r="O320" s="276"/>
      <c r="P320" s="276"/>
      <c r="Q320" s="276"/>
      <c r="R320" s="276"/>
      <c r="S320" s="276"/>
      <c r="T320" s="276"/>
      <c r="U320" s="276"/>
      <c r="V320" s="276"/>
      <c r="W320" s="276"/>
      <c r="X320" s="276"/>
      <c r="Y320" s="276"/>
      <c r="Z320" s="276"/>
      <c r="AA320" s="276"/>
      <c r="AB320" s="276"/>
      <c r="AC320" s="276"/>
      <c r="AD320" s="276"/>
      <c r="AE320" s="276"/>
      <c r="AF320" s="276"/>
    </row>
    <row r="321" spans="1:32" ht="45">
      <c r="A321" s="276"/>
      <c r="B321" s="276"/>
      <c r="C321" s="276"/>
      <c r="D321" s="285"/>
      <c r="E321" s="276"/>
      <c r="F321" s="276"/>
      <c r="G321" s="285"/>
      <c r="H321" s="276"/>
      <c r="I321" s="285"/>
      <c r="J321" s="276"/>
      <c r="K321" s="283">
        <v>320</v>
      </c>
      <c r="L321" s="282" t="s">
        <v>4805</v>
      </c>
      <c r="M321" s="282" t="s">
        <v>4806</v>
      </c>
      <c r="N321" s="283">
        <v>143</v>
      </c>
      <c r="O321" s="276"/>
      <c r="P321" s="276"/>
      <c r="Q321" s="276"/>
      <c r="R321" s="276"/>
      <c r="S321" s="276"/>
      <c r="T321" s="276"/>
      <c r="U321" s="276"/>
      <c r="V321" s="276"/>
      <c r="W321" s="276"/>
      <c r="X321" s="276"/>
      <c r="Y321" s="276"/>
      <c r="Z321" s="276"/>
      <c r="AA321" s="276"/>
      <c r="AB321" s="276"/>
      <c r="AC321" s="276"/>
      <c r="AD321" s="276"/>
      <c r="AE321" s="276"/>
      <c r="AF321" s="276"/>
    </row>
    <row r="322" spans="1:32">
      <c r="A322" s="276"/>
      <c r="B322" s="276"/>
      <c r="C322" s="276"/>
      <c r="D322" s="285"/>
      <c r="E322" s="276"/>
      <c r="F322" s="276"/>
      <c r="G322" s="285"/>
      <c r="H322" s="276"/>
      <c r="I322" s="285"/>
      <c r="J322" s="276"/>
      <c r="K322" s="283">
        <v>321</v>
      </c>
      <c r="L322" s="282" t="s">
        <v>4807</v>
      </c>
      <c r="M322" s="282" t="s">
        <v>4808</v>
      </c>
      <c r="N322" s="283">
        <v>143</v>
      </c>
      <c r="O322" s="276"/>
      <c r="P322" s="276"/>
      <c r="Q322" s="276"/>
      <c r="R322" s="276"/>
      <c r="S322" s="276"/>
      <c r="T322" s="276"/>
      <c r="U322" s="276"/>
      <c r="V322" s="276"/>
      <c r="W322" s="276"/>
      <c r="X322" s="276"/>
      <c r="Y322" s="276"/>
      <c r="Z322" s="276"/>
      <c r="AA322" s="276"/>
      <c r="AB322" s="276"/>
      <c r="AC322" s="276"/>
      <c r="AD322" s="276"/>
      <c r="AE322" s="276"/>
      <c r="AF322" s="276"/>
    </row>
    <row r="323" spans="1:32" ht="30">
      <c r="A323" s="276"/>
      <c r="B323" s="276"/>
      <c r="C323" s="276"/>
      <c r="D323" s="285"/>
      <c r="E323" s="276"/>
      <c r="F323" s="276"/>
      <c r="G323" s="285"/>
      <c r="H323" s="276"/>
      <c r="I323" s="285"/>
      <c r="J323" s="276"/>
      <c r="K323" s="283">
        <v>322</v>
      </c>
      <c r="L323" s="282" t="s">
        <v>4809</v>
      </c>
      <c r="M323" s="282" t="s">
        <v>4810</v>
      </c>
      <c r="N323" s="283">
        <v>144</v>
      </c>
      <c r="O323" s="276"/>
      <c r="P323" s="276"/>
      <c r="Q323" s="276"/>
      <c r="R323" s="276"/>
      <c r="S323" s="276"/>
      <c r="T323" s="276"/>
      <c r="U323" s="276"/>
      <c r="V323" s="276"/>
      <c r="W323" s="276"/>
      <c r="X323" s="276"/>
      <c r="Y323" s="276"/>
      <c r="Z323" s="276"/>
      <c r="AA323" s="276"/>
      <c r="AB323" s="276"/>
      <c r="AC323" s="276"/>
      <c r="AD323" s="276"/>
      <c r="AE323" s="276"/>
      <c r="AF323" s="276"/>
    </row>
    <row r="324" spans="1:32">
      <c r="A324" s="276"/>
      <c r="B324" s="276"/>
      <c r="C324" s="276"/>
      <c r="D324" s="285"/>
      <c r="E324" s="276"/>
      <c r="F324" s="276"/>
      <c r="G324" s="285"/>
      <c r="H324" s="276"/>
      <c r="I324" s="285"/>
      <c r="J324" s="276"/>
      <c r="K324" s="283">
        <v>323</v>
      </c>
      <c r="L324" s="282" t="s">
        <v>4811</v>
      </c>
      <c r="M324" s="282" t="s">
        <v>4812</v>
      </c>
      <c r="N324" s="283">
        <v>145</v>
      </c>
      <c r="O324" s="276"/>
      <c r="P324" s="276"/>
      <c r="Q324" s="276"/>
      <c r="R324" s="276"/>
      <c r="S324" s="276"/>
      <c r="T324" s="276"/>
      <c r="U324" s="276"/>
      <c r="V324" s="276"/>
      <c r="W324" s="276"/>
      <c r="X324" s="276"/>
      <c r="Y324" s="276"/>
      <c r="Z324" s="276"/>
      <c r="AA324" s="276"/>
      <c r="AB324" s="276"/>
      <c r="AC324" s="276"/>
      <c r="AD324" s="276"/>
      <c r="AE324" s="276"/>
      <c r="AF324" s="276"/>
    </row>
    <row r="325" spans="1:32">
      <c r="A325" s="276"/>
      <c r="B325" s="276"/>
      <c r="C325" s="276"/>
      <c r="D325" s="285"/>
      <c r="E325" s="276"/>
      <c r="F325" s="276"/>
      <c r="G325" s="285"/>
      <c r="H325" s="276"/>
      <c r="I325" s="285"/>
      <c r="J325" s="276"/>
      <c r="K325" s="283">
        <v>324</v>
      </c>
      <c r="L325" s="282" t="s">
        <v>4813</v>
      </c>
      <c r="M325" s="282" t="s">
        <v>4814</v>
      </c>
      <c r="N325" s="283">
        <v>145</v>
      </c>
      <c r="O325" s="276"/>
      <c r="P325" s="276"/>
      <c r="Q325" s="276"/>
      <c r="R325" s="276"/>
      <c r="S325" s="276"/>
      <c r="T325" s="276"/>
      <c r="U325" s="276"/>
      <c r="V325" s="276"/>
      <c r="W325" s="276"/>
      <c r="X325" s="276"/>
      <c r="Y325" s="276"/>
      <c r="Z325" s="276"/>
      <c r="AA325" s="276"/>
      <c r="AB325" s="276"/>
      <c r="AC325" s="276"/>
      <c r="AD325" s="276"/>
      <c r="AE325" s="276"/>
      <c r="AF325" s="276"/>
    </row>
    <row r="326" spans="1:32" ht="30">
      <c r="A326" s="276"/>
      <c r="B326" s="276"/>
      <c r="C326" s="276"/>
      <c r="D326" s="285"/>
      <c r="E326" s="276"/>
      <c r="F326" s="276"/>
      <c r="G326" s="285"/>
      <c r="H326" s="276"/>
      <c r="I326" s="285"/>
      <c r="J326" s="276"/>
      <c r="K326" s="283">
        <v>325</v>
      </c>
      <c r="L326" s="282" t="s">
        <v>4815</v>
      </c>
      <c r="M326" s="282" t="s">
        <v>4816</v>
      </c>
      <c r="N326" s="283">
        <v>146</v>
      </c>
      <c r="O326" s="276"/>
      <c r="P326" s="276"/>
      <c r="Q326" s="276"/>
      <c r="R326" s="276"/>
      <c r="S326" s="276"/>
      <c r="T326" s="276"/>
      <c r="U326" s="276"/>
      <c r="V326" s="276"/>
      <c r="W326" s="276"/>
      <c r="X326" s="276"/>
      <c r="Y326" s="276"/>
      <c r="Z326" s="276"/>
      <c r="AA326" s="276"/>
      <c r="AB326" s="276"/>
      <c r="AC326" s="276"/>
      <c r="AD326" s="276"/>
      <c r="AE326" s="276"/>
      <c r="AF326" s="276"/>
    </row>
    <row r="327" spans="1:32">
      <c r="A327" s="276"/>
      <c r="B327" s="276"/>
      <c r="C327" s="276"/>
      <c r="D327" s="285"/>
      <c r="E327" s="276"/>
      <c r="F327" s="276"/>
      <c r="G327" s="285"/>
      <c r="H327" s="276"/>
      <c r="I327" s="285"/>
      <c r="J327" s="276"/>
      <c r="K327" s="283">
        <v>326</v>
      </c>
      <c r="L327" s="282" t="s">
        <v>4817</v>
      </c>
      <c r="M327" s="282" t="s">
        <v>4818</v>
      </c>
      <c r="N327" s="283">
        <v>146</v>
      </c>
      <c r="O327" s="276"/>
      <c r="P327" s="276"/>
      <c r="Q327" s="276"/>
      <c r="R327" s="276"/>
      <c r="S327" s="276"/>
      <c r="T327" s="276"/>
      <c r="U327" s="276"/>
      <c r="V327" s="276"/>
      <c r="W327" s="276"/>
      <c r="X327" s="276"/>
      <c r="Y327" s="276"/>
      <c r="Z327" s="276"/>
      <c r="AA327" s="276"/>
      <c r="AB327" s="276"/>
      <c r="AC327" s="276"/>
      <c r="AD327" s="276"/>
      <c r="AE327" s="276"/>
      <c r="AF327" s="276"/>
    </row>
    <row r="328" spans="1:32" ht="30">
      <c r="A328" s="276"/>
      <c r="B328" s="276"/>
      <c r="C328" s="276"/>
      <c r="D328" s="285"/>
      <c r="E328" s="276"/>
      <c r="F328" s="276"/>
      <c r="G328" s="285"/>
      <c r="H328" s="276"/>
      <c r="I328" s="285"/>
      <c r="J328" s="276"/>
      <c r="K328" s="283">
        <v>327</v>
      </c>
      <c r="L328" s="282" t="s">
        <v>4819</v>
      </c>
      <c r="M328" s="282" t="s">
        <v>4820</v>
      </c>
      <c r="N328" s="283">
        <v>147</v>
      </c>
      <c r="O328" s="276"/>
      <c r="P328" s="276"/>
      <c r="Q328" s="276"/>
      <c r="R328" s="276"/>
      <c r="S328" s="276"/>
      <c r="T328" s="276"/>
      <c r="U328" s="276"/>
      <c r="V328" s="276"/>
      <c r="W328" s="276"/>
      <c r="X328" s="276"/>
      <c r="Y328" s="276"/>
      <c r="Z328" s="276"/>
      <c r="AA328" s="276"/>
      <c r="AB328" s="276"/>
      <c r="AC328" s="276"/>
      <c r="AD328" s="276"/>
      <c r="AE328" s="276"/>
      <c r="AF328" s="276"/>
    </row>
    <row r="329" spans="1:32" ht="45">
      <c r="A329" s="276"/>
      <c r="B329" s="276"/>
      <c r="C329" s="276"/>
      <c r="D329" s="285"/>
      <c r="E329" s="276"/>
      <c r="F329" s="276"/>
      <c r="G329" s="285"/>
      <c r="H329" s="276"/>
      <c r="I329" s="285"/>
      <c r="J329" s="276"/>
      <c r="K329" s="283">
        <v>328</v>
      </c>
      <c r="L329" s="282" t="s">
        <v>4821</v>
      </c>
      <c r="M329" s="282" t="s">
        <v>4822</v>
      </c>
      <c r="N329" s="283">
        <v>147</v>
      </c>
      <c r="O329" s="276"/>
      <c r="P329" s="276"/>
      <c r="Q329" s="276"/>
      <c r="R329" s="276"/>
      <c r="S329" s="276"/>
      <c r="T329" s="276"/>
      <c r="U329" s="276"/>
      <c r="V329" s="276"/>
      <c r="W329" s="276"/>
      <c r="X329" s="276"/>
      <c r="Y329" s="276"/>
      <c r="Z329" s="276"/>
      <c r="AA329" s="276"/>
      <c r="AB329" s="276"/>
      <c r="AC329" s="276"/>
      <c r="AD329" s="276"/>
      <c r="AE329" s="276"/>
      <c r="AF329" s="276"/>
    </row>
    <row r="330" spans="1:32" ht="30">
      <c r="A330" s="276"/>
      <c r="B330" s="276"/>
      <c r="C330" s="276"/>
      <c r="D330" s="285"/>
      <c r="E330" s="276"/>
      <c r="F330" s="276"/>
      <c r="G330" s="285"/>
      <c r="H330" s="276"/>
      <c r="I330" s="285"/>
      <c r="J330" s="276"/>
      <c r="K330" s="283">
        <v>329</v>
      </c>
      <c r="L330" s="282" t="s">
        <v>4823</v>
      </c>
      <c r="M330" s="282" t="s">
        <v>4824</v>
      </c>
      <c r="N330" s="283">
        <v>148</v>
      </c>
      <c r="O330" s="276"/>
      <c r="P330" s="276"/>
      <c r="Q330" s="276"/>
      <c r="R330" s="276"/>
      <c r="S330" s="276"/>
      <c r="T330" s="276"/>
      <c r="U330" s="276"/>
      <c r="V330" s="276"/>
      <c r="W330" s="276"/>
      <c r="X330" s="276"/>
      <c r="Y330" s="276"/>
      <c r="Z330" s="276"/>
      <c r="AA330" s="276"/>
      <c r="AB330" s="276"/>
      <c r="AC330" s="276"/>
      <c r="AD330" s="276"/>
      <c r="AE330" s="276"/>
      <c r="AF330" s="276"/>
    </row>
    <row r="331" spans="1:32" ht="45">
      <c r="A331" s="276"/>
      <c r="B331" s="276"/>
      <c r="C331" s="276"/>
      <c r="D331" s="285"/>
      <c r="E331" s="276"/>
      <c r="F331" s="276"/>
      <c r="G331" s="285"/>
      <c r="H331" s="276"/>
      <c r="I331" s="285"/>
      <c r="J331" s="276"/>
      <c r="K331" s="283">
        <v>330</v>
      </c>
      <c r="L331" s="282" t="s">
        <v>4825</v>
      </c>
      <c r="M331" s="282" t="s">
        <v>4826</v>
      </c>
      <c r="N331" s="283">
        <v>148</v>
      </c>
      <c r="O331" s="276"/>
      <c r="P331" s="276"/>
      <c r="Q331" s="276"/>
      <c r="R331" s="276"/>
      <c r="S331" s="276"/>
      <c r="T331" s="276"/>
      <c r="U331" s="276"/>
      <c r="V331" s="276"/>
      <c r="W331" s="276"/>
      <c r="X331" s="276"/>
      <c r="Y331" s="276"/>
      <c r="Z331" s="276"/>
      <c r="AA331" s="276"/>
      <c r="AB331" s="276"/>
      <c r="AC331" s="276"/>
      <c r="AD331" s="276"/>
      <c r="AE331" s="276"/>
      <c r="AF331" s="276"/>
    </row>
    <row r="332" spans="1:32" ht="45">
      <c r="A332" s="276"/>
      <c r="B332" s="276"/>
      <c r="C332" s="276"/>
      <c r="D332" s="285"/>
      <c r="E332" s="276"/>
      <c r="F332" s="276"/>
      <c r="G332" s="285"/>
      <c r="H332" s="276"/>
      <c r="I332" s="285"/>
      <c r="J332" s="276"/>
      <c r="K332" s="283">
        <v>331</v>
      </c>
      <c r="L332" s="282" t="s">
        <v>4827</v>
      </c>
      <c r="M332" s="282" t="s">
        <v>4828</v>
      </c>
      <c r="N332" s="283">
        <v>149</v>
      </c>
      <c r="O332" s="276"/>
      <c r="P332" s="276"/>
      <c r="Q332" s="276"/>
      <c r="R332" s="276"/>
      <c r="S332" s="276"/>
      <c r="T332" s="276"/>
      <c r="U332" s="276"/>
      <c r="V332" s="276"/>
      <c r="W332" s="276"/>
      <c r="X332" s="276"/>
      <c r="Y332" s="276"/>
      <c r="Z332" s="276"/>
      <c r="AA332" s="276"/>
      <c r="AB332" s="276"/>
      <c r="AC332" s="276"/>
      <c r="AD332" s="276"/>
      <c r="AE332" s="276"/>
      <c r="AF332" s="276"/>
    </row>
    <row r="333" spans="1:32" ht="45">
      <c r="A333" s="276"/>
      <c r="B333" s="276"/>
      <c r="C333" s="276"/>
      <c r="D333" s="285"/>
      <c r="E333" s="276"/>
      <c r="F333" s="276"/>
      <c r="G333" s="285"/>
      <c r="H333" s="276"/>
      <c r="I333" s="285"/>
      <c r="J333" s="276"/>
      <c r="K333" s="283">
        <v>332</v>
      </c>
      <c r="L333" s="282" t="s">
        <v>4829</v>
      </c>
      <c r="M333" s="282" t="s">
        <v>4830</v>
      </c>
      <c r="N333" s="283">
        <v>149</v>
      </c>
      <c r="O333" s="276"/>
      <c r="P333" s="276"/>
      <c r="Q333" s="276"/>
      <c r="R333" s="276"/>
      <c r="S333" s="276"/>
      <c r="T333" s="276"/>
      <c r="U333" s="276"/>
      <c r="V333" s="276"/>
      <c r="W333" s="276"/>
      <c r="X333" s="276"/>
      <c r="Y333" s="276"/>
      <c r="Z333" s="276"/>
      <c r="AA333" s="276"/>
      <c r="AB333" s="276"/>
      <c r="AC333" s="276"/>
      <c r="AD333" s="276"/>
      <c r="AE333" s="276"/>
      <c r="AF333" s="276"/>
    </row>
    <row r="334" spans="1:32">
      <c r="A334" s="276"/>
      <c r="B334" s="276"/>
      <c r="C334" s="276"/>
      <c r="D334" s="285"/>
      <c r="E334" s="276"/>
      <c r="F334" s="276"/>
      <c r="G334" s="285"/>
      <c r="H334" s="276"/>
      <c r="I334" s="285"/>
      <c r="J334" s="276"/>
      <c r="K334" s="283">
        <v>333</v>
      </c>
      <c r="L334" s="282" t="s">
        <v>4831</v>
      </c>
      <c r="M334" s="282" t="s">
        <v>4832</v>
      </c>
      <c r="N334" s="283">
        <v>149</v>
      </c>
      <c r="O334" s="276"/>
      <c r="P334" s="276"/>
      <c r="Q334" s="276"/>
      <c r="R334" s="276"/>
      <c r="S334" s="276"/>
      <c r="T334" s="276"/>
      <c r="U334" s="276"/>
      <c r="V334" s="276"/>
      <c r="W334" s="276"/>
      <c r="X334" s="276"/>
      <c r="Y334" s="276"/>
      <c r="Z334" s="276"/>
      <c r="AA334" s="276"/>
      <c r="AB334" s="276"/>
      <c r="AC334" s="276"/>
      <c r="AD334" s="276"/>
      <c r="AE334" s="276"/>
      <c r="AF334" s="276"/>
    </row>
    <row r="335" spans="1:32" ht="30">
      <c r="A335" s="276"/>
      <c r="B335" s="276"/>
      <c r="C335" s="276"/>
      <c r="D335" s="285"/>
      <c r="E335" s="276"/>
      <c r="F335" s="276"/>
      <c r="G335" s="285"/>
      <c r="H335" s="276"/>
      <c r="I335" s="285"/>
      <c r="J335" s="276"/>
      <c r="K335" s="283">
        <v>334</v>
      </c>
      <c r="L335" s="282" t="s">
        <v>4833</v>
      </c>
      <c r="M335" s="282" t="s">
        <v>4834</v>
      </c>
      <c r="N335" s="283">
        <v>149</v>
      </c>
      <c r="O335" s="276"/>
      <c r="P335" s="276"/>
      <c r="Q335" s="276"/>
      <c r="R335" s="276"/>
      <c r="S335" s="276"/>
      <c r="T335" s="276"/>
      <c r="U335" s="276"/>
      <c r="V335" s="276"/>
      <c r="W335" s="276"/>
      <c r="X335" s="276"/>
      <c r="Y335" s="276"/>
      <c r="Z335" s="276"/>
      <c r="AA335" s="276"/>
      <c r="AB335" s="276"/>
      <c r="AC335" s="276"/>
      <c r="AD335" s="276"/>
      <c r="AE335" s="276"/>
      <c r="AF335" s="276"/>
    </row>
    <row r="336" spans="1:32" ht="30">
      <c r="A336" s="276"/>
      <c r="B336" s="276"/>
      <c r="C336" s="276"/>
      <c r="D336" s="285"/>
      <c r="E336" s="276"/>
      <c r="F336" s="276"/>
      <c r="G336" s="285"/>
      <c r="H336" s="276"/>
      <c r="I336" s="285"/>
      <c r="J336" s="276"/>
      <c r="K336" s="283">
        <v>335</v>
      </c>
      <c r="L336" s="282" t="s">
        <v>4835</v>
      </c>
      <c r="M336" s="282" t="s">
        <v>4836</v>
      </c>
      <c r="N336" s="283">
        <v>149</v>
      </c>
      <c r="O336" s="276"/>
      <c r="P336" s="276"/>
      <c r="Q336" s="276"/>
      <c r="R336" s="276"/>
      <c r="S336" s="276"/>
      <c r="T336" s="276"/>
      <c r="U336" s="276"/>
      <c r="V336" s="276"/>
      <c r="W336" s="276"/>
      <c r="X336" s="276"/>
      <c r="Y336" s="276"/>
      <c r="Z336" s="276"/>
      <c r="AA336" s="276"/>
      <c r="AB336" s="276"/>
      <c r="AC336" s="276"/>
      <c r="AD336" s="276"/>
      <c r="AE336" s="276"/>
      <c r="AF336" s="276"/>
    </row>
    <row r="337" spans="1:32" ht="45">
      <c r="A337" s="276"/>
      <c r="B337" s="276"/>
      <c r="C337" s="276"/>
      <c r="D337" s="285"/>
      <c r="E337" s="276"/>
      <c r="F337" s="276"/>
      <c r="G337" s="285"/>
      <c r="H337" s="276"/>
      <c r="I337" s="285"/>
      <c r="J337" s="276"/>
      <c r="K337" s="283">
        <v>336</v>
      </c>
      <c r="L337" s="282" t="s">
        <v>4837</v>
      </c>
      <c r="M337" s="282" t="s">
        <v>4838</v>
      </c>
      <c r="N337" s="283">
        <v>149</v>
      </c>
      <c r="O337" s="276"/>
      <c r="P337" s="276"/>
      <c r="Q337" s="276"/>
      <c r="R337" s="276"/>
      <c r="S337" s="276"/>
      <c r="T337" s="276"/>
      <c r="U337" s="276"/>
      <c r="V337" s="276"/>
      <c r="W337" s="276"/>
      <c r="X337" s="276"/>
      <c r="Y337" s="276"/>
      <c r="Z337" s="276"/>
      <c r="AA337" s="276"/>
      <c r="AB337" s="276"/>
      <c r="AC337" s="276"/>
      <c r="AD337" s="276"/>
      <c r="AE337" s="276"/>
      <c r="AF337" s="276"/>
    </row>
    <row r="338" spans="1:32" ht="30">
      <c r="A338" s="276"/>
      <c r="B338" s="276"/>
      <c r="C338" s="276"/>
      <c r="D338" s="285"/>
      <c r="E338" s="276"/>
      <c r="F338" s="276"/>
      <c r="G338" s="285"/>
      <c r="H338" s="276"/>
      <c r="I338" s="285"/>
      <c r="J338" s="276"/>
      <c r="K338" s="283">
        <v>337</v>
      </c>
      <c r="L338" s="282" t="s">
        <v>4839</v>
      </c>
      <c r="M338" s="282" t="s">
        <v>4840</v>
      </c>
      <c r="N338" s="283">
        <v>149</v>
      </c>
      <c r="O338" s="276"/>
      <c r="P338" s="276"/>
      <c r="Q338" s="276"/>
      <c r="R338" s="276"/>
      <c r="S338" s="276"/>
      <c r="T338" s="276"/>
      <c r="U338" s="276"/>
      <c r="V338" s="276"/>
      <c r="W338" s="276"/>
      <c r="X338" s="276"/>
      <c r="Y338" s="276"/>
      <c r="Z338" s="276"/>
      <c r="AA338" s="276"/>
      <c r="AB338" s="276"/>
      <c r="AC338" s="276"/>
      <c r="AD338" s="276"/>
      <c r="AE338" s="276"/>
      <c r="AF338" s="276"/>
    </row>
    <row r="339" spans="1:32" ht="30">
      <c r="A339" s="276"/>
      <c r="B339" s="276"/>
      <c r="C339" s="276"/>
      <c r="D339" s="285"/>
      <c r="E339" s="276"/>
      <c r="F339" s="276"/>
      <c r="G339" s="285"/>
      <c r="H339" s="276"/>
      <c r="I339" s="285"/>
      <c r="J339" s="276"/>
      <c r="K339" s="283">
        <v>338</v>
      </c>
      <c r="L339" s="282" t="s">
        <v>4841</v>
      </c>
      <c r="M339" s="282" t="s">
        <v>4842</v>
      </c>
      <c r="N339" s="283">
        <v>149</v>
      </c>
      <c r="O339" s="276"/>
      <c r="P339" s="276"/>
      <c r="Q339" s="276"/>
      <c r="R339" s="276"/>
      <c r="S339" s="276"/>
      <c r="T339" s="276"/>
      <c r="U339" s="276"/>
      <c r="V339" s="276"/>
      <c r="W339" s="276"/>
      <c r="X339" s="276"/>
      <c r="Y339" s="276"/>
      <c r="Z339" s="276"/>
      <c r="AA339" s="276"/>
      <c r="AB339" s="276"/>
      <c r="AC339" s="276"/>
      <c r="AD339" s="276"/>
      <c r="AE339" s="276"/>
      <c r="AF339" s="276"/>
    </row>
    <row r="340" spans="1:32" ht="30">
      <c r="A340" s="276"/>
      <c r="B340" s="276"/>
      <c r="C340" s="276"/>
      <c r="D340" s="285"/>
      <c r="E340" s="276"/>
      <c r="F340" s="276"/>
      <c r="G340" s="285"/>
      <c r="H340" s="276"/>
      <c r="I340" s="285"/>
      <c r="J340" s="276"/>
      <c r="K340" s="283">
        <v>339</v>
      </c>
      <c r="L340" s="282" t="s">
        <v>4843</v>
      </c>
      <c r="M340" s="282" t="s">
        <v>4844</v>
      </c>
      <c r="N340" s="283">
        <v>150</v>
      </c>
      <c r="O340" s="276"/>
      <c r="P340" s="276"/>
      <c r="Q340" s="276"/>
      <c r="R340" s="276"/>
      <c r="S340" s="276"/>
      <c r="T340" s="276"/>
      <c r="U340" s="276"/>
      <c r="V340" s="276"/>
      <c r="W340" s="276"/>
      <c r="X340" s="276"/>
      <c r="Y340" s="276"/>
      <c r="Z340" s="276"/>
      <c r="AA340" s="276"/>
      <c r="AB340" s="276"/>
      <c r="AC340" s="276"/>
      <c r="AD340" s="276"/>
      <c r="AE340" s="276"/>
      <c r="AF340" s="276"/>
    </row>
    <row r="341" spans="1:32" ht="30">
      <c r="A341" s="276"/>
      <c r="B341" s="276"/>
      <c r="C341" s="276"/>
      <c r="D341" s="285"/>
      <c r="E341" s="276"/>
      <c r="F341" s="276"/>
      <c r="G341" s="285"/>
      <c r="H341" s="276"/>
      <c r="I341" s="285"/>
      <c r="J341" s="276"/>
      <c r="K341" s="283">
        <v>340</v>
      </c>
      <c r="L341" s="282" t="s">
        <v>4845</v>
      </c>
      <c r="M341" s="282" t="s">
        <v>4846</v>
      </c>
      <c r="N341" s="283">
        <v>151</v>
      </c>
      <c r="O341" s="276"/>
      <c r="P341" s="276"/>
      <c r="Q341" s="276"/>
      <c r="R341" s="276"/>
      <c r="S341" s="276"/>
      <c r="T341" s="276"/>
      <c r="U341" s="276"/>
      <c r="V341" s="276"/>
      <c r="W341" s="276"/>
      <c r="X341" s="276"/>
      <c r="Y341" s="276"/>
      <c r="Z341" s="276"/>
      <c r="AA341" s="276"/>
      <c r="AB341" s="276"/>
      <c r="AC341" s="276"/>
      <c r="AD341" s="276"/>
      <c r="AE341" s="276"/>
      <c r="AF341" s="276"/>
    </row>
    <row r="342" spans="1:32" ht="30">
      <c r="A342" s="276"/>
      <c r="B342" s="276"/>
      <c r="C342" s="276"/>
      <c r="D342" s="285"/>
      <c r="E342" s="276"/>
      <c r="F342" s="276"/>
      <c r="G342" s="285"/>
      <c r="H342" s="276"/>
      <c r="I342" s="285"/>
      <c r="J342" s="276"/>
      <c r="K342" s="283">
        <v>341</v>
      </c>
      <c r="L342" s="282" t="s">
        <v>4847</v>
      </c>
      <c r="M342" s="282" t="s">
        <v>4848</v>
      </c>
      <c r="N342" s="283">
        <v>152</v>
      </c>
      <c r="O342" s="276"/>
      <c r="P342" s="276"/>
      <c r="Q342" s="276"/>
      <c r="R342" s="276"/>
      <c r="S342" s="276"/>
      <c r="T342" s="276"/>
      <c r="U342" s="276"/>
      <c r="V342" s="276"/>
      <c r="W342" s="276"/>
      <c r="X342" s="276"/>
      <c r="Y342" s="276"/>
      <c r="Z342" s="276"/>
      <c r="AA342" s="276"/>
      <c r="AB342" s="276"/>
      <c r="AC342" s="276"/>
      <c r="AD342" s="276"/>
      <c r="AE342" s="276"/>
      <c r="AF342" s="276"/>
    </row>
    <row r="343" spans="1:32" ht="30">
      <c r="A343" s="276"/>
      <c r="B343" s="276"/>
      <c r="C343" s="276"/>
      <c r="D343" s="285"/>
      <c r="E343" s="276"/>
      <c r="F343" s="276"/>
      <c r="G343" s="285"/>
      <c r="H343" s="276"/>
      <c r="I343" s="285"/>
      <c r="J343" s="276"/>
      <c r="K343" s="283">
        <v>342</v>
      </c>
      <c r="L343" s="282" t="s">
        <v>4849</v>
      </c>
      <c r="M343" s="282" t="s">
        <v>4850</v>
      </c>
      <c r="N343" s="283">
        <v>153</v>
      </c>
      <c r="O343" s="276"/>
      <c r="P343" s="276"/>
      <c r="Q343" s="276"/>
      <c r="R343" s="276"/>
      <c r="S343" s="276"/>
      <c r="T343" s="276"/>
      <c r="U343" s="276"/>
      <c r="V343" s="276"/>
      <c r="W343" s="276"/>
      <c r="X343" s="276"/>
      <c r="Y343" s="276"/>
      <c r="Z343" s="276"/>
      <c r="AA343" s="276"/>
      <c r="AB343" s="276"/>
      <c r="AC343" s="276"/>
      <c r="AD343" s="276"/>
      <c r="AE343" s="276"/>
      <c r="AF343" s="276"/>
    </row>
    <row r="344" spans="1:32" ht="75">
      <c r="A344" s="276"/>
      <c r="B344" s="276"/>
      <c r="C344" s="276"/>
      <c r="D344" s="285"/>
      <c r="E344" s="276"/>
      <c r="F344" s="276"/>
      <c r="G344" s="285"/>
      <c r="H344" s="276"/>
      <c r="I344" s="285"/>
      <c r="J344" s="276"/>
      <c r="K344" s="283">
        <v>343</v>
      </c>
      <c r="L344" s="282" t="s">
        <v>4851</v>
      </c>
      <c r="M344" s="282" t="s">
        <v>4852</v>
      </c>
      <c r="N344" s="283">
        <v>153</v>
      </c>
      <c r="O344" s="276"/>
      <c r="P344" s="276"/>
      <c r="Q344" s="276"/>
      <c r="R344" s="276"/>
      <c r="S344" s="276"/>
      <c r="T344" s="276"/>
      <c r="U344" s="276"/>
      <c r="V344" s="276"/>
      <c r="W344" s="276"/>
      <c r="X344" s="276"/>
      <c r="Y344" s="276"/>
      <c r="Z344" s="276"/>
      <c r="AA344" s="276"/>
      <c r="AB344" s="276"/>
      <c r="AC344" s="276"/>
      <c r="AD344" s="276"/>
      <c r="AE344" s="276"/>
      <c r="AF344" s="276"/>
    </row>
    <row r="345" spans="1:32" ht="75">
      <c r="A345" s="276"/>
      <c r="B345" s="276"/>
      <c r="C345" s="276"/>
      <c r="D345" s="285"/>
      <c r="E345" s="276"/>
      <c r="F345" s="276"/>
      <c r="G345" s="285"/>
      <c r="H345" s="276"/>
      <c r="I345" s="285"/>
      <c r="J345" s="276"/>
      <c r="K345" s="283">
        <v>344</v>
      </c>
      <c r="L345" s="282" t="s">
        <v>4853</v>
      </c>
      <c r="M345" s="282" t="s">
        <v>4854</v>
      </c>
      <c r="N345" s="283">
        <v>153</v>
      </c>
      <c r="O345" s="276"/>
      <c r="P345" s="276"/>
      <c r="Q345" s="276"/>
      <c r="R345" s="276"/>
      <c r="S345" s="276"/>
      <c r="T345" s="276"/>
      <c r="U345" s="276"/>
      <c r="V345" s="276"/>
      <c r="W345" s="276"/>
      <c r="X345" s="276"/>
      <c r="Y345" s="276"/>
      <c r="Z345" s="276"/>
      <c r="AA345" s="276"/>
      <c r="AB345" s="276"/>
      <c r="AC345" s="276"/>
      <c r="AD345" s="276"/>
      <c r="AE345" s="276"/>
      <c r="AF345" s="276"/>
    </row>
    <row r="346" spans="1:32">
      <c r="A346" s="276"/>
      <c r="B346" s="276"/>
      <c r="C346" s="276"/>
      <c r="D346" s="285"/>
      <c r="E346" s="276"/>
      <c r="F346" s="276"/>
      <c r="G346" s="285"/>
      <c r="H346" s="276"/>
      <c r="I346" s="285"/>
      <c r="J346" s="276"/>
      <c r="K346" s="283">
        <v>345</v>
      </c>
      <c r="L346" s="282" t="s">
        <v>4855</v>
      </c>
      <c r="M346" s="282" t="s">
        <v>4856</v>
      </c>
      <c r="N346" s="283">
        <v>154</v>
      </c>
      <c r="O346" s="276"/>
      <c r="P346" s="276"/>
      <c r="Q346" s="276"/>
      <c r="R346" s="276"/>
      <c r="S346" s="276"/>
      <c r="T346" s="276"/>
      <c r="U346" s="276"/>
      <c r="V346" s="276"/>
      <c r="W346" s="276"/>
      <c r="X346" s="276"/>
      <c r="Y346" s="276"/>
      <c r="Z346" s="276"/>
      <c r="AA346" s="276"/>
      <c r="AB346" s="276"/>
      <c r="AC346" s="276"/>
      <c r="AD346" s="276"/>
      <c r="AE346" s="276"/>
      <c r="AF346" s="276"/>
    </row>
    <row r="347" spans="1:32" ht="60">
      <c r="A347" s="276"/>
      <c r="B347" s="276"/>
      <c r="C347" s="276"/>
      <c r="D347" s="285"/>
      <c r="E347" s="276"/>
      <c r="F347" s="276"/>
      <c r="G347" s="285"/>
      <c r="H347" s="276"/>
      <c r="I347" s="285"/>
      <c r="J347" s="276"/>
      <c r="K347" s="283">
        <v>346</v>
      </c>
      <c r="L347" s="282" t="s">
        <v>4857</v>
      </c>
      <c r="M347" s="282" t="s">
        <v>4858</v>
      </c>
      <c r="N347" s="283">
        <v>155</v>
      </c>
      <c r="O347" s="276"/>
      <c r="P347" s="276"/>
      <c r="Q347" s="276"/>
      <c r="R347" s="276"/>
      <c r="S347" s="276"/>
      <c r="T347" s="276"/>
      <c r="U347" s="276"/>
      <c r="V347" s="276"/>
      <c r="W347" s="276"/>
      <c r="X347" s="276"/>
      <c r="Y347" s="276"/>
      <c r="Z347" s="276"/>
      <c r="AA347" s="276"/>
      <c r="AB347" s="276"/>
      <c r="AC347" s="276"/>
      <c r="AD347" s="276"/>
      <c r="AE347" s="276"/>
      <c r="AF347" s="276"/>
    </row>
    <row r="348" spans="1:32" ht="45">
      <c r="A348" s="276"/>
      <c r="B348" s="276"/>
      <c r="C348" s="276"/>
      <c r="D348" s="285"/>
      <c r="E348" s="276"/>
      <c r="F348" s="276"/>
      <c r="G348" s="285"/>
      <c r="H348" s="276"/>
      <c r="I348" s="285"/>
      <c r="J348" s="276"/>
      <c r="K348" s="283">
        <v>347</v>
      </c>
      <c r="L348" s="282" t="s">
        <v>4859</v>
      </c>
      <c r="M348" s="282" t="s">
        <v>4860</v>
      </c>
      <c r="N348" s="283">
        <v>156</v>
      </c>
      <c r="O348" s="276"/>
      <c r="P348" s="276"/>
      <c r="Q348" s="276"/>
      <c r="R348" s="276"/>
      <c r="S348" s="276"/>
      <c r="T348" s="276"/>
      <c r="U348" s="276"/>
      <c r="V348" s="276"/>
      <c r="W348" s="276"/>
      <c r="X348" s="276"/>
      <c r="Y348" s="276"/>
      <c r="Z348" s="276"/>
      <c r="AA348" s="276"/>
      <c r="AB348" s="276"/>
      <c r="AC348" s="276"/>
      <c r="AD348" s="276"/>
      <c r="AE348" s="276"/>
      <c r="AF348" s="276"/>
    </row>
    <row r="349" spans="1:32" ht="45">
      <c r="A349" s="276"/>
      <c r="B349" s="276"/>
      <c r="C349" s="276"/>
      <c r="D349" s="285"/>
      <c r="E349" s="276"/>
      <c r="F349" s="276"/>
      <c r="G349" s="285"/>
      <c r="H349" s="276"/>
      <c r="I349" s="285"/>
      <c r="J349" s="276"/>
      <c r="K349" s="283">
        <v>348</v>
      </c>
      <c r="L349" s="282" t="s">
        <v>4861</v>
      </c>
      <c r="M349" s="282" t="s">
        <v>4862</v>
      </c>
      <c r="N349" s="283">
        <v>156</v>
      </c>
      <c r="O349" s="276"/>
      <c r="P349" s="276"/>
      <c r="Q349" s="276"/>
      <c r="R349" s="276"/>
      <c r="S349" s="276"/>
      <c r="T349" s="276"/>
      <c r="U349" s="276"/>
      <c r="V349" s="276"/>
      <c r="W349" s="276"/>
      <c r="X349" s="276"/>
      <c r="Y349" s="276"/>
      <c r="Z349" s="276"/>
      <c r="AA349" s="276"/>
      <c r="AB349" s="276"/>
      <c r="AC349" s="276"/>
      <c r="AD349" s="276"/>
      <c r="AE349" s="276"/>
      <c r="AF349" s="276"/>
    </row>
    <row r="350" spans="1:32" ht="45">
      <c r="A350" s="276"/>
      <c r="B350" s="276"/>
      <c r="C350" s="276"/>
      <c r="D350" s="285"/>
      <c r="E350" s="276"/>
      <c r="F350" s="276"/>
      <c r="G350" s="285"/>
      <c r="H350" s="276"/>
      <c r="I350" s="285"/>
      <c r="J350" s="276"/>
      <c r="K350" s="283">
        <v>349</v>
      </c>
      <c r="L350" s="282" t="s">
        <v>4863</v>
      </c>
      <c r="M350" s="282" t="s">
        <v>4864</v>
      </c>
      <c r="N350" s="283">
        <v>156</v>
      </c>
      <c r="O350" s="276"/>
      <c r="P350" s="276"/>
      <c r="Q350" s="276"/>
      <c r="R350" s="276"/>
      <c r="S350" s="276"/>
      <c r="T350" s="276"/>
      <c r="U350" s="276"/>
      <c r="V350" s="276"/>
      <c r="W350" s="276"/>
      <c r="X350" s="276"/>
      <c r="Y350" s="276"/>
      <c r="Z350" s="276"/>
      <c r="AA350" s="276"/>
      <c r="AB350" s="276"/>
      <c r="AC350" s="276"/>
      <c r="AD350" s="276"/>
      <c r="AE350" s="276"/>
      <c r="AF350" s="276"/>
    </row>
    <row r="351" spans="1:32">
      <c r="A351" s="276"/>
      <c r="B351" s="276"/>
      <c r="C351" s="276"/>
      <c r="D351" s="285"/>
      <c r="E351" s="276"/>
      <c r="F351" s="276"/>
      <c r="G351" s="285"/>
      <c r="H351" s="276"/>
      <c r="I351" s="285"/>
      <c r="J351" s="276"/>
      <c r="K351" s="283">
        <v>350</v>
      </c>
      <c r="L351" s="282" t="s">
        <v>4865</v>
      </c>
      <c r="M351" s="282" t="s">
        <v>4866</v>
      </c>
      <c r="N351" s="283">
        <v>157</v>
      </c>
      <c r="O351" s="276"/>
      <c r="P351" s="276"/>
      <c r="Q351" s="276"/>
      <c r="R351" s="276"/>
      <c r="S351" s="276"/>
      <c r="T351" s="276"/>
      <c r="U351" s="276"/>
      <c r="V351" s="276"/>
      <c r="W351" s="276"/>
      <c r="X351" s="276"/>
      <c r="Y351" s="276"/>
      <c r="Z351" s="276"/>
      <c r="AA351" s="276"/>
      <c r="AB351" s="276"/>
      <c r="AC351" s="276"/>
      <c r="AD351" s="276"/>
      <c r="AE351" s="276"/>
      <c r="AF351" s="276"/>
    </row>
    <row r="352" spans="1:32">
      <c r="A352" s="276"/>
      <c r="B352" s="276"/>
      <c r="C352" s="276"/>
      <c r="D352" s="285"/>
      <c r="E352" s="276"/>
      <c r="F352" s="276"/>
      <c r="G352" s="285"/>
      <c r="H352" s="276"/>
      <c r="I352" s="285"/>
      <c r="J352" s="276"/>
      <c r="K352" s="283">
        <v>351</v>
      </c>
      <c r="L352" s="282" t="s">
        <v>4867</v>
      </c>
      <c r="M352" s="282" t="s">
        <v>4868</v>
      </c>
      <c r="N352" s="283">
        <v>158</v>
      </c>
      <c r="O352" s="276"/>
      <c r="P352" s="276"/>
      <c r="Q352" s="276"/>
      <c r="R352" s="276"/>
      <c r="S352" s="276"/>
      <c r="T352" s="276"/>
      <c r="U352" s="276"/>
      <c r="V352" s="276"/>
      <c r="W352" s="276"/>
      <c r="X352" s="276"/>
      <c r="Y352" s="276"/>
      <c r="Z352" s="276"/>
      <c r="AA352" s="276"/>
      <c r="AB352" s="276"/>
      <c r="AC352" s="276"/>
      <c r="AD352" s="276"/>
      <c r="AE352" s="276"/>
      <c r="AF352" s="276"/>
    </row>
    <row r="353" spans="1:32" ht="30">
      <c r="A353" s="276"/>
      <c r="B353" s="276"/>
      <c r="C353" s="276"/>
      <c r="D353" s="285"/>
      <c r="E353" s="276"/>
      <c r="F353" s="276"/>
      <c r="G353" s="285"/>
      <c r="H353" s="276"/>
      <c r="I353" s="285"/>
      <c r="J353" s="276"/>
      <c r="K353" s="283">
        <v>352</v>
      </c>
      <c r="L353" s="282" t="s">
        <v>4869</v>
      </c>
      <c r="M353" s="282" t="s">
        <v>4870</v>
      </c>
      <c r="N353" s="283">
        <v>159</v>
      </c>
      <c r="O353" s="276"/>
      <c r="P353" s="276"/>
      <c r="Q353" s="276"/>
      <c r="R353" s="276"/>
      <c r="S353" s="276"/>
      <c r="T353" s="276"/>
      <c r="U353" s="276"/>
      <c r="V353" s="276"/>
      <c r="W353" s="276"/>
      <c r="X353" s="276"/>
      <c r="Y353" s="276"/>
      <c r="Z353" s="276"/>
      <c r="AA353" s="276"/>
      <c r="AB353" s="276"/>
      <c r="AC353" s="276"/>
      <c r="AD353" s="276"/>
      <c r="AE353" s="276"/>
      <c r="AF353" s="276"/>
    </row>
    <row r="354" spans="1:32" ht="30">
      <c r="A354" s="276"/>
      <c r="B354" s="276"/>
      <c r="C354" s="276"/>
      <c r="D354" s="285"/>
      <c r="E354" s="276"/>
      <c r="F354" s="276"/>
      <c r="G354" s="285"/>
      <c r="H354" s="276"/>
      <c r="I354" s="285"/>
      <c r="J354" s="276"/>
      <c r="K354" s="283">
        <v>353</v>
      </c>
      <c r="L354" s="282" t="s">
        <v>4871</v>
      </c>
      <c r="M354" s="282" t="s">
        <v>4872</v>
      </c>
      <c r="N354" s="283">
        <v>160</v>
      </c>
      <c r="O354" s="276"/>
      <c r="P354" s="276"/>
      <c r="Q354" s="276"/>
      <c r="R354" s="276"/>
      <c r="S354" s="276"/>
      <c r="T354" s="276"/>
      <c r="U354" s="276"/>
      <c r="V354" s="276"/>
      <c r="W354" s="276"/>
      <c r="X354" s="276"/>
      <c r="Y354" s="276"/>
      <c r="Z354" s="276"/>
      <c r="AA354" s="276"/>
      <c r="AB354" s="276"/>
      <c r="AC354" s="276"/>
      <c r="AD354" s="276"/>
      <c r="AE354" s="276"/>
      <c r="AF354" s="276"/>
    </row>
    <row r="355" spans="1:32">
      <c r="A355" s="276"/>
      <c r="B355" s="276"/>
      <c r="C355" s="276"/>
      <c r="D355" s="285"/>
      <c r="E355" s="276"/>
      <c r="F355" s="276"/>
      <c r="G355" s="285"/>
      <c r="H355" s="276"/>
      <c r="I355" s="285"/>
      <c r="J355" s="276"/>
      <c r="K355" s="283">
        <v>354</v>
      </c>
      <c r="L355" s="282" t="s">
        <v>4873</v>
      </c>
      <c r="M355" s="282" t="s">
        <v>4874</v>
      </c>
      <c r="N355" s="283">
        <v>160</v>
      </c>
      <c r="O355" s="276"/>
      <c r="P355" s="276"/>
      <c r="Q355" s="276"/>
      <c r="R355" s="276"/>
      <c r="S355" s="276"/>
      <c r="T355" s="276"/>
      <c r="U355" s="276"/>
      <c r="V355" s="276"/>
      <c r="W355" s="276"/>
      <c r="X355" s="276"/>
      <c r="Y355" s="276"/>
      <c r="Z355" s="276"/>
      <c r="AA355" s="276"/>
      <c r="AB355" s="276"/>
      <c r="AC355" s="276"/>
      <c r="AD355" s="276"/>
      <c r="AE355" s="276"/>
      <c r="AF355" s="276"/>
    </row>
    <row r="356" spans="1:32" ht="30">
      <c r="A356" s="276"/>
      <c r="B356" s="276"/>
      <c r="C356" s="276"/>
      <c r="D356" s="285"/>
      <c r="E356" s="276"/>
      <c r="F356" s="276"/>
      <c r="G356" s="285"/>
      <c r="H356" s="276"/>
      <c r="I356" s="285"/>
      <c r="J356" s="276"/>
      <c r="K356" s="283">
        <v>355</v>
      </c>
      <c r="L356" s="282" t="s">
        <v>4875</v>
      </c>
      <c r="M356" s="282" t="s">
        <v>4876</v>
      </c>
      <c r="N356" s="283">
        <v>161</v>
      </c>
      <c r="O356" s="276"/>
      <c r="P356" s="276"/>
      <c r="Q356" s="276"/>
      <c r="R356" s="276"/>
      <c r="S356" s="276"/>
      <c r="T356" s="276"/>
      <c r="U356" s="276"/>
      <c r="V356" s="276"/>
      <c r="W356" s="276"/>
      <c r="X356" s="276"/>
      <c r="Y356" s="276"/>
      <c r="Z356" s="276"/>
      <c r="AA356" s="276"/>
      <c r="AB356" s="276"/>
      <c r="AC356" s="276"/>
      <c r="AD356" s="276"/>
      <c r="AE356" s="276"/>
      <c r="AF356" s="276"/>
    </row>
    <row r="357" spans="1:32">
      <c r="A357" s="276"/>
      <c r="B357" s="276"/>
      <c r="C357" s="276"/>
      <c r="D357" s="285"/>
      <c r="E357" s="276"/>
      <c r="F357" s="276"/>
      <c r="G357" s="285"/>
      <c r="H357" s="276"/>
      <c r="I357" s="285"/>
      <c r="J357" s="276"/>
      <c r="K357" s="283">
        <v>356</v>
      </c>
      <c r="L357" s="282" t="s">
        <v>4877</v>
      </c>
      <c r="M357" s="282" t="s">
        <v>4878</v>
      </c>
      <c r="N357" s="283">
        <v>161</v>
      </c>
      <c r="O357" s="276"/>
      <c r="P357" s="276"/>
      <c r="Q357" s="276"/>
      <c r="R357" s="276"/>
      <c r="S357" s="276"/>
      <c r="T357" s="276"/>
      <c r="U357" s="276"/>
      <c r="V357" s="276"/>
      <c r="W357" s="276"/>
      <c r="X357" s="276"/>
      <c r="Y357" s="276"/>
      <c r="Z357" s="276"/>
      <c r="AA357" s="276"/>
      <c r="AB357" s="276"/>
      <c r="AC357" s="276"/>
      <c r="AD357" s="276"/>
      <c r="AE357" s="276"/>
      <c r="AF357" s="276"/>
    </row>
    <row r="358" spans="1:32">
      <c r="A358" s="276"/>
      <c r="B358" s="276"/>
      <c r="C358" s="276"/>
      <c r="D358" s="285"/>
      <c r="E358" s="276"/>
      <c r="F358" s="276"/>
      <c r="G358" s="285"/>
      <c r="H358" s="276"/>
      <c r="I358" s="285"/>
      <c r="J358" s="276"/>
      <c r="K358" s="283">
        <v>357</v>
      </c>
      <c r="L358" s="282" t="s">
        <v>4879</v>
      </c>
      <c r="M358" s="282" t="s">
        <v>4880</v>
      </c>
      <c r="N358" s="283">
        <v>161</v>
      </c>
      <c r="O358" s="276"/>
      <c r="P358" s="276"/>
      <c r="Q358" s="276"/>
      <c r="R358" s="276"/>
      <c r="S358" s="276"/>
      <c r="T358" s="276"/>
      <c r="U358" s="276"/>
      <c r="V358" s="276"/>
      <c r="W358" s="276"/>
      <c r="X358" s="276"/>
      <c r="Y358" s="276"/>
      <c r="Z358" s="276"/>
      <c r="AA358" s="276"/>
      <c r="AB358" s="276"/>
      <c r="AC358" s="276"/>
      <c r="AD358" s="276"/>
      <c r="AE358" s="276"/>
      <c r="AF358" s="276"/>
    </row>
    <row r="359" spans="1:32">
      <c r="A359" s="276"/>
      <c r="B359" s="276"/>
      <c r="C359" s="276"/>
      <c r="D359" s="285"/>
      <c r="E359" s="276"/>
      <c r="F359" s="276"/>
      <c r="G359" s="285"/>
      <c r="H359" s="276"/>
      <c r="I359" s="285"/>
      <c r="J359" s="276"/>
      <c r="K359" s="283">
        <v>358</v>
      </c>
      <c r="L359" s="282" t="s">
        <v>4881</v>
      </c>
      <c r="M359" s="282" t="s">
        <v>4882</v>
      </c>
      <c r="N359" s="283">
        <v>161</v>
      </c>
      <c r="O359" s="276"/>
      <c r="P359" s="276"/>
      <c r="Q359" s="276"/>
      <c r="R359" s="276"/>
      <c r="S359" s="276"/>
      <c r="T359" s="276"/>
      <c r="U359" s="276"/>
      <c r="V359" s="276"/>
      <c r="W359" s="276"/>
      <c r="X359" s="276"/>
      <c r="Y359" s="276"/>
      <c r="Z359" s="276"/>
      <c r="AA359" s="276"/>
      <c r="AB359" s="276"/>
      <c r="AC359" s="276"/>
      <c r="AD359" s="276"/>
      <c r="AE359" s="276"/>
      <c r="AF359" s="276"/>
    </row>
    <row r="360" spans="1:32" ht="45">
      <c r="A360" s="276"/>
      <c r="B360" s="276"/>
      <c r="C360" s="276"/>
      <c r="D360" s="285"/>
      <c r="E360" s="276"/>
      <c r="F360" s="276"/>
      <c r="G360" s="285"/>
      <c r="H360" s="276"/>
      <c r="I360" s="285"/>
      <c r="J360" s="276"/>
      <c r="K360" s="283">
        <v>359</v>
      </c>
      <c r="L360" s="282" t="s">
        <v>4883</v>
      </c>
      <c r="M360" s="282" t="s">
        <v>4884</v>
      </c>
      <c r="N360" s="283">
        <v>162</v>
      </c>
      <c r="O360" s="276"/>
      <c r="P360" s="276"/>
      <c r="Q360" s="276"/>
      <c r="R360" s="276"/>
      <c r="S360" s="276"/>
      <c r="T360" s="276"/>
      <c r="U360" s="276"/>
      <c r="V360" s="276"/>
      <c r="W360" s="276"/>
      <c r="X360" s="276"/>
      <c r="Y360" s="276"/>
      <c r="Z360" s="276"/>
      <c r="AA360" s="276"/>
      <c r="AB360" s="276"/>
      <c r="AC360" s="276"/>
      <c r="AD360" s="276"/>
      <c r="AE360" s="276"/>
      <c r="AF360" s="276"/>
    </row>
    <row r="361" spans="1:32" ht="45">
      <c r="A361" s="276"/>
      <c r="B361" s="276"/>
      <c r="C361" s="276"/>
      <c r="D361" s="285"/>
      <c r="E361" s="276"/>
      <c r="F361" s="276"/>
      <c r="G361" s="285"/>
      <c r="H361" s="276"/>
      <c r="I361" s="285"/>
      <c r="J361" s="276"/>
      <c r="K361" s="283">
        <v>360</v>
      </c>
      <c r="L361" s="282" t="s">
        <v>4885</v>
      </c>
      <c r="M361" s="282" t="s">
        <v>4886</v>
      </c>
      <c r="N361" s="283">
        <v>163</v>
      </c>
      <c r="O361" s="276"/>
      <c r="P361" s="276"/>
      <c r="Q361" s="276"/>
      <c r="R361" s="276"/>
      <c r="S361" s="276"/>
      <c r="T361" s="276"/>
      <c r="U361" s="276"/>
      <c r="V361" s="276"/>
      <c r="W361" s="276"/>
      <c r="X361" s="276"/>
      <c r="Y361" s="276"/>
      <c r="Z361" s="276"/>
      <c r="AA361" s="276"/>
      <c r="AB361" s="276"/>
      <c r="AC361" s="276"/>
      <c r="AD361" s="276"/>
      <c r="AE361" s="276"/>
      <c r="AF361" s="276"/>
    </row>
    <row r="362" spans="1:32" ht="45">
      <c r="A362" s="276"/>
      <c r="B362" s="276"/>
      <c r="C362" s="276"/>
      <c r="D362" s="285"/>
      <c r="E362" s="276"/>
      <c r="F362" s="276"/>
      <c r="G362" s="285"/>
      <c r="H362" s="276"/>
      <c r="I362" s="285"/>
      <c r="J362" s="276"/>
      <c r="K362" s="283">
        <v>361</v>
      </c>
      <c r="L362" s="282" t="s">
        <v>4887</v>
      </c>
      <c r="M362" s="282" t="s">
        <v>4888</v>
      </c>
      <c r="N362" s="283">
        <v>164</v>
      </c>
      <c r="O362" s="276"/>
      <c r="P362" s="276"/>
      <c r="Q362" s="276"/>
      <c r="R362" s="276"/>
      <c r="S362" s="276"/>
      <c r="T362" s="276"/>
      <c r="U362" s="276"/>
      <c r="V362" s="276"/>
      <c r="W362" s="276"/>
      <c r="X362" s="276"/>
      <c r="Y362" s="276"/>
      <c r="Z362" s="276"/>
      <c r="AA362" s="276"/>
      <c r="AB362" s="276"/>
      <c r="AC362" s="276"/>
      <c r="AD362" s="276"/>
      <c r="AE362" s="276"/>
      <c r="AF362" s="276"/>
    </row>
    <row r="363" spans="1:32">
      <c r="A363" s="276"/>
      <c r="B363" s="276"/>
      <c r="C363" s="276"/>
      <c r="D363" s="285"/>
      <c r="E363" s="276"/>
      <c r="F363" s="276"/>
      <c r="G363" s="285"/>
      <c r="H363" s="276"/>
      <c r="I363" s="285"/>
      <c r="J363" s="276"/>
      <c r="K363" s="283">
        <v>362</v>
      </c>
      <c r="L363" s="282" t="s">
        <v>4889</v>
      </c>
      <c r="M363" s="282" t="s">
        <v>4890</v>
      </c>
      <c r="N363" s="283">
        <v>165</v>
      </c>
      <c r="O363" s="276"/>
      <c r="P363" s="276"/>
      <c r="Q363" s="276"/>
      <c r="R363" s="276"/>
      <c r="S363" s="276"/>
      <c r="T363" s="276"/>
      <c r="U363" s="276"/>
      <c r="V363" s="276"/>
      <c r="W363" s="276"/>
      <c r="X363" s="276"/>
      <c r="Y363" s="276"/>
      <c r="Z363" s="276"/>
      <c r="AA363" s="276"/>
      <c r="AB363" s="276"/>
      <c r="AC363" s="276"/>
      <c r="AD363" s="276"/>
      <c r="AE363" s="276"/>
      <c r="AF363" s="276"/>
    </row>
    <row r="364" spans="1:32" ht="30">
      <c r="A364" s="276"/>
      <c r="B364" s="276"/>
      <c r="C364" s="276"/>
      <c r="D364" s="285"/>
      <c r="E364" s="276"/>
      <c r="F364" s="276"/>
      <c r="G364" s="285"/>
      <c r="H364" s="276"/>
      <c r="I364" s="285"/>
      <c r="J364" s="276"/>
      <c r="K364" s="283">
        <v>363</v>
      </c>
      <c r="L364" s="282" t="s">
        <v>4891</v>
      </c>
      <c r="M364" s="282" t="s">
        <v>4892</v>
      </c>
      <c r="N364" s="283">
        <v>165</v>
      </c>
      <c r="O364" s="276"/>
      <c r="P364" s="276"/>
      <c r="Q364" s="276"/>
      <c r="R364" s="276"/>
      <c r="S364" s="276"/>
      <c r="T364" s="276"/>
      <c r="U364" s="276"/>
      <c r="V364" s="276"/>
      <c r="W364" s="276"/>
      <c r="X364" s="276"/>
      <c r="Y364" s="276"/>
      <c r="Z364" s="276"/>
      <c r="AA364" s="276"/>
      <c r="AB364" s="276"/>
      <c r="AC364" s="276"/>
      <c r="AD364" s="276"/>
      <c r="AE364" s="276"/>
      <c r="AF364" s="276"/>
    </row>
    <row r="365" spans="1:32" ht="30">
      <c r="A365" s="276"/>
      <c r="B365" s="276"/>
      <c r="C365" s="276"/>
      <c r="D365" s="285"/>
      <c r="E365" s="276"/>
      <c r="F365" s="276"/>
      <c r="G365" s="285"/>
      <c r="H365" s="276"/>
      <c r="I365" s="285"/>
      <c r="J365" s="276"/>
      <c r="K365" s="283">
        <v>364</v>
      </c>
      <c r="L365" s="282" t="s">
        <v>4893</v>
      </c>
      <c r="M365" s="282" t="s">
        <v>4894</v>
      </c>
      <c r="N365" s="283">
        <v>165</v>
      </c>
      <c r="O365" s="276"/>
      <c r="P365" s="276"/>
      <c r="Q365" s="276"/>
      <c r="R365" s="276"/>
      <c r="S365" s="276"/>
      <c r="T365" s="276"/>
      <c r="U365" s="276"/>
      <c r="V365" s="276"/>
      <c r="W365" s="276"/>
      <c r="X365" s="276"/>
      <c r="Y365" s="276"/>
      <c r="Z365" s="276"/>
      <c r="AA365" s="276"/>
      <c r="AB365" s="276"/>
      <c r="AC365" s="276"/>
      <c r="AD365" s="276"/>
      <c r="AE365" s="276"/>
      <c r="AF365" s="276"/>
    </row>
    <row r="366" spans="1:32">
      <c r="A366" s="276"/>
      <c r="B366" s="276"/>
      <c r="C366" s="276"/>
      <c r="D366" s="285"/>
      <c r="E366" s="276"/>
      <c r="F366" s="276"/>
      <c r="G366" s="285"/>
      <c r="H366" s="276"/>
      <c r="I366" s="285"/>
      <c r="J366" s="276"/>
      <c r="K366" s="283">
        <v>365</v>
      </c>
      <c r="L366" s="282" t="s">
        <v>4895</v>
      </c>
      <c r="M366" s="282" t="s">
        <v>4896</v>
      </c>
      <c r="N366" s="283">
        <v>165</v>
      </c>
      <c r="O366" s="276"/>
      <c r="P366" s="276"/>
      <c r="Q366" s="276"/>
      <c r="R366" s="276"/>
      <c r="S366" s="276"/>
      <c r="T366" s="276"/>
      <c r="U366" s="276"/>
      <c r="V366" s="276"/>
      <c r="W366" s="276"/>
      <c r="X366" s="276"/>
      <c r="Y366" s="276"/>
      <c r="Z366" s="276"/>
      <c r="AA366" s="276"/>
      <c r="AB366" s="276"/>
      <c r="AC366" s="276"/>
      <c r="AD366" s="276"/>
      <c r="AE366" s="276"/>
      <c r="AF366" s="276"/>
    </row>
    <row r="367" spans="1:32" ht="30">
      <c r="A367" s="276"/>
      <c r="B367" s="276"/>
      <c r="C367" s="276"/>
      <c r="D367" s="285"/>
      <c r="E367" s="276"/>
      <c r="F367" s="276"/>
      <c r="G367" s="285"/>
      <c r="H367" s="276"/>
      <c r="I367" s="285"/>
      <c r="J367" s="276"/>
      <c r="K367" s="283">
        <v>366</v>
      </c>
      <c r="L367" s="282" t="s">
        <v>4897</v>
      </c>
      <c r="M367" s="282" t="s">
        <v>4898</v>
      </c>
      <c r="N367" s="283">
        <v>165</v>
      </c>
      <c r="O367" s="276"/>
      <c r="P367" s="276"/>
      <c r="Q367" s="276"/>
      <c r="R367" s="276"/>
      <c r="S367" s="276"/>
      <c r="T367" s="276"/>
      <c r="U367" s="276"/>
      <c r="V367" s="276"/>
      <c r="W367" s="276"/>
      <c r="X367" s="276"/>
      <c r="Y367" s="276"/>
      <c r="Z367" s="276"/>
      <c r="AA367" s="276"/>
      <c r="AB367" s="276"/>
      <c r="AC367" s="276"/>
      <c r="AD367" s="276"/>
      <c r="AE367" s="276"/>
      <c r="AF367" s="276"/>
    </row>
    <row r="368" spans="1:32" ht="30">
      <c r="A368" s="276"/>
      <c r="B368" s="276"/>
      <c r="C368" s="276"/>
      <c r="D368" s="285"/>
      <c r="E368" s="276"/>
      <c r="F368" s="276"/>
      <c r="G368" s="285"/>
      <c r="H368" s="276"/>
      <c r="I368" s="285"/>
      <c r="J368" s="276"/>
      <c r="K368" s="283">
        <v>367</v>
      </c>
      <c r="L368" s="282" t="s">
        <v>4899</v>
      </c>
      <c r="M368" s="282" t="s">
        <v>4900</v>
      </c>
      <c r="N368" s="283">
        <v>165</v>
      </c>
      <c r="O368" s="276"/>
      <c r="P368" s="276"/>
      <c r="Q368" s="276"/>
      <c r="R368" s="276"/>
      <c r="S368" s="276"/>
      <c r="T368" s="276"/>
      <c r="U368" s="276"/>
      <c r="V368" s="276"/>
      <c r="W368" s="276"/>
      <c r="X368" s="276"/>
      <c r="Y368" s="276"/>
      <c r="Z368" s="276"/>
      <c r="AA368" s="276"/>
      <c r="AB368" s="276"/>
      <c r="AC368" s="276"/>
      <c r="AD368" s="276"/>
      <c r="AE368" s="276"/>
      <c r="AF368" s="276"/>
    </row>
    <row r="369" spans="1:32" ht="45">
      <c r="A369" s="276"/>
      <c r="B369" s="276"/>
      <c r="C369" s="276"/>
      <c r="D369" s="285"/>
      <c r="E369" s="276"/>
      <c r="F369" s="276"/>
      <c r="G369" s="285"/>
      <c r="H369" s="276"/>
      <c r="I369" s="285"/>
      <c r="J369" s="276"/>
      <c r="K369" s="283">
        <v>368</v>
      </c>
      <c r="L369" s="282" t="s">
        <v>4901</v>
      </c>
      <c r="M369" s="282" t="s">
        <v>4902</v>
      </c>
      <c r="N369" s="283">
        <v>166</v>
      </c>
      <c r="O369" s="276"/>
      <c r="P369" s="276"/>
      <c r="Q369" s="276"/>
      <c r="R369" s="276"/>
      <c r="S369" s="276"/>
      <c r="T369" s="276"/>
      <c r="U369" s="276"/>
      <c r="V369" s="276"/>
      <c r="W369" s="276"/>
      <c r="X369" s="276"/>
      <c r="Y369" s="276"/>
      <c r="Z369" s="276"/>
      <c r="AA369" s="276"/>
      <c r="AB369" s="276"/>
      <c r="AC369" s="276"/>
      <c r="AD369" s="276"/>
      <c r="AE369" s="276"/>
      <c r="AF369" s="276"/>
    </row>
    <row r="370" spans="1:32">
      <c r="A370" s="276"/>
      <c r="B370" s="276"/>
      <c r="C370" s="276"/>
      <c r="D370" s="285"/>
      <c r="E370" s="276"/>
      <c r="F370" s="276"/>
      <c r="G370" s="285"/>
      <c r="H370" s="276"/>
      <c r="I370" s="285"/>
      <c r="J370" s="276"/>
      <c r="K370" s="283">
        <v>369</v>
      </c>
      <c r="L370" s="282" t="s">
        <v>4903</v>
      </c>
      <c r="M370" s="282" t="s">
        <v>4904</v>
      </c>
      <c r="N370" s="283">
        <v>166</v>
      </c>
      <c r="O370" s="276"/>
      <c r="P370" s="276"/>
      <c r="Q370" s="276"/>
      <c r="R370" s="276"/>
      <c r="S370" s="276"/>
      <c r="T370" s="276"/>
      <c r="U370" s="276"/>
      <c r="V370" s="276"/>
      <c r="W370" s="276"/>
      <c r="X370" s="276"/>
      <c r="Y370" s="276"/>
      <c r="Z370" s="276"/>
      <c r="AA370" s="276"/>
      <c r="AB370" s="276"/>
      <c r="AC370" s="276"/>
      <c r="AD370" s="276"/>
      <c r="AE370" s="276"/>
      <c r="AF370" s="276"/>
    </row>
    <row r="371" spans="1:32">
      <c r="A371" s="276"/>
      <c r="B371" s="276"/>
      <c r="C371" s="276"/>
      <c r="D371" s="285"/>
      <c r="E371" s="276"/>
      <c r="F371" s="276"/>
      <c r="G371" s="285"/>
      <c r="H371" s="276"/>
      <c r="I371" s="285"/>
      <c r="J371" s="276"/>
      <c r="K371" s="283">
        <v>370</v>
      </c>
      <c r="L371" s="282" t="s">
        <v>4905</v>
      </c>
      <c r="M371" s="282" t="s">
        <v>4906</v>
      </c>
      <c r="N371" s="283">
        <v>166</v>
      </c>
      <c r="O371" s="276"/>
      <c r="P371" s="276"/>
      <c r="Q371" s="276"/>
      <c r="R371" s="276"/>
      <c r="S371" s="276"/>
      <c r="T371" s="276"/>
      <c r="U371" s="276"/>
      <c r="V371" s="276"/>
      <c r="W371" s="276"/>
      <c r="X371" s="276"/>
      <c r="Y371" s="276"/>
      <c r="Z371" s="276"/>
      <c r="AA371" s="276"/>
      <c r="AB371" s="276"/>
      <c r="AC371" s="276"/>
      <c r="AD371" s="276"/>
      <c r="AE371" s="276"/>
      <c r="AF371" s="276"/>
    </row>
    <row r="372" spans="1:32">
      <c r="A372" s="276"/>
      <c r="B372" s="276"/>
      <c r="C372" s="276"/>
      <c r="D372" s="285"/>
      <c r="E372" s="276"/>
      <c r="F372" s="276"/>
      <c r="G372" s="285"/>
      <c r="H372" s="276"/>
      <c r="I372" s="285"/>
      <c r="J372" s="276"/>
      <c r="K372" s="283">
        <v>371</v>
      </c>
      <c r="L372" s="282" t="s">
        <v>4907</v>
      </c>
      <c r="M372" s="282" t="s">
        <v>4908</v>
      </c>
      <c r="N372" s="283">
        <v>166</v>
      </c>
      <c r="O372" s="276"/>
      <c r="P372" s="276"/>
      <c r="Q372" s="276"/>
      <c r="R372" s="276"/>
      <c r="S372" s="276"/>
      <c r="T372" s="276"/>
      <c r="U372" s="276"/>
      <c r="V372" s="276"/>
      <c r="W372" s="276"/>
      <c r="X372" s="276"/>
      <c r="Y372" s="276"/>
      <c r="Z372" s="276"/>
      <c r="AA372" s="276"/>
      <c r="AB372" s="276"/>
      <c r="AC372" s="276"/>
      <c r="AD372" s="276"/>
      <c r="AE372" s="276"/>
      <c r="AF372" s="276"/>
    </row>
    <row r="373" spans="1:32">
      <c r="A373" s="276"/>
      <c r="B373" s="276"/>
      <c r="C373" s="276"/>
      <c r="D373" s="285"/>
      <c r="E373" s="276"/>
      <c r="F373" s="276"/>
      <c r="G373" s="285"/>
      <c r="H373" s="276"/>
      <c r="I373" s="285"/>
      <c r="J373" s="276"/>
      <c r="K373" s="283">
        <v>372</v>
      </c>
      <c r="L373" s="282" t="s">
        <v>4909</v>
      </c>
      <c r="M373" s="282" t="s">
        <v>4910</v>
      </c>
      <c r="N373" s="283">
        <v>166</v>
      </c>
      <c r="O373" s="276"/>
      <c r="P373" s="276"/>
      <c r="Q373" s="276"/>
      <c r="R373" s="276"/>
      <c r="S373" s="276"/>
      <c r="T373" s="276"/>
      <c r="U373" s="276"/>
      <c r="V373" s="276"/>
      <c r="W373" s="276"/>
      <c r="X373" s="276"/>
      <c r="Y373" s="276"/>
      <c r="Z373" s="276"/>
      <c r="AA373" s="276"/>
      <c r="AB373" s="276"/>
      <c r="AC373" s="276"/>
      <c r="AD373" s="276"/>
      <c r="AE373" s="276"/>
      <c r="AF373" s="276"/>
    </row>
    <row r="374" spans="1:32" ht="30">
      <c r="A374" s="276"/>
      <c r="B374" s="276"/>
      <c r="C374" s="276"/>
      <c r="D374" s="285"/>
      <c r="E374" s="276"/>
      <c r="F374" s="276"/>
      <c r="G374" s="285"/>
      <c r="H374" s="276"/>
      <c r="I374" s="285"/>
      <c r="J374" s="276"/>
      <c r="K374" s="283">
        <v>373</v>
      </c>
      <c r="L374" s="282" t="s">
        <v>4911</v>
      </c>
      <c r="M374" s="282" t="s">
        <v>4912</v>
      </c>
      <c r="N374" s="283">
        <v>167</v>
      </c>
      <c r="O374" s="276"/>
      <c r="P374" s="276"/>
      <c r="Q374" s="276"/>
      <c r="R374" s="276"/>
      <c r="S374" s="276"/>
      <c r="T374" s="276"/>
      <c r="U374" s="276"/>
      <c r="V374" s="276"/>
      <c r="W374" s="276"/>
      <c r="X374" s="276"/>
      <c r="Y374" s="276"/>
      <c r="Z374" s="276"/>
      <c r="AA374" s="276"/>
      <c r="AB374" s="276"/>
      <c r="AC374" s="276"/>
      <c r="AD374" s="276"/>
      <c r="AE374" s="276"/>
      <c r="AF374" s="276"/>
    </row>
    <row r="375" spans="1:32">
      <c r="A375" s="276"/>
      <c r="B375" s="276"/>
      <c r="C375" s="276"/>
      <c r="D375" s="285"/>
      <c r="E375" s="276"/>
      <c r="F375" s="276"/>
      <c r="G375" s="285"/>
      <c r="H375" s="276"/>
      <c r="I375" s="285"/>
      <c r="J375" s="276"/>
      <c r="K375" s="283">
        <v>374</v>
      </c>
      <c r="L375" s="282" t="s">
        <v>4913</v>
      </c>
      <c r="M375" s="282" t="s">
        <v>4914</v>
      </c>
      <c r="N375" s="283">
        <v>167</v>
      </c>
      <c r="O375" s="276"/>
      <c r="P375" s="276"/>
      <c r="Q375" s="276"/>
      <c r="R375" s="276"/>
      <c r="S375" s="276"/>
      <c r="T375" s="276"/>
      <c r="U375" s="276"/>
      <c r="V375" s="276"/>
      <c r="W375" s="276"/>
      <c r="X375" s="276"/>
      <c r="Y375" s="276"/>
      <c r="Z375" s="276"/>
      <c r="AA375" s="276"/>
      <c r="AB375" s="276"/>
      <c r="AC375" s="276"/>
      <c r="AD375" s="276"/>
      <c r="AE375" s="276"/>
      <c r="AF375" s="276"/>
    </row>
    <row r="376" spans="1:32" ht="30">
      <c r="A376" s="276"/>
      <c r="B376" s="276"/>
      <c r="C376" s="276"/>
      <c r="D376" s="285"/>
      <c r="E376" s="276"/>
      <c r="F376" s="276"/>
      <c r="G376" s="285"/>
      <c r="H376" s="276"/>
      <c r="I376" s="285"/>
      <c r="J376" s="276"/>
      <c r="K376" s="283">
        <v>375</v>
      </c>
      <c r="L376" s="282" t="s">
        <v>4915</v>
      </c>
      <c r="M376" s="282" t="s">
        <v>4916</v>
      </c>
      <c r="N376" s="283">
        <v>167</v>
      </c>
      <c r="O376" s="276"/>
      <c r="P376" s="276"/>
      <c r="Q376" s="276"/>
      <c r="R376" s="276"/>
      <c r="S376" s="276"/>
      <c r="T376" s="276"/>
      <c r="U376" s="276"/>
      <c r="V376" s="276"/>
      <c r="W376" s="276"/>
      <c r="X376" s="276"/>
      <c r="Y376" s="276"/>
      <c r="Z376" s="276"/>
      <c r="AA376" s="276"/>
      <c r="AB376" s="276"/>
      <c r="AC376" s="276"/>
      <c r="AD376" s="276"/>
      <c r="AE376" s="276"/>
      <c r="AF376" s="276"/>
    </row>
    <row r="377" spans="1:32" ht="30">
      <c r="A377" s="276"/>
      <c r="B377" s="276"/>
      <c r="C377" s="276"/>
      <c r="D377" s="285"/>
      <c r="E377" s="276"/>
      <c r="F377" s="276"/>
      <c r="G377" s="285"/>
      <c r="H377" s="276"/>
      <c r="I377" s="285"/>
      <c r="J377" s="276"/>
      <c r="K377" s="283">
        <v>376</v>
      </c>
      <c r="L377" s="282" t="s">
        <v>4917</v>
      </c>
      <c r="M377" s="282" t="s">
        <v>4918</v>
      </c>
      <c r="N377" s="283">
        <v>167</v>
      </c>
      <c r="O377" s="276"/>
      <c r="P377" s="276"/>
      <c r="Q377" s="276"/>
      <c r="R377" s="276"/>
      <c r="S377" s="276"/>
      <c r="T377" s="276"/>
      <c r="U377" s="276"/>
      <c r="V377" s="276"/>
      <c r="W377" s="276"/>
      <c r="X377" s="276"/>
      <c r="Y377" s="276"/>
      <c r="Z377" s="276"/>
      <c r="AA377" s="276"/>
      <c r="AB377" s="276"/>
      <c r="AC377" s="276"/>
      <c r="AD377" s="276"/>
      <c r="AE377" s="276"/>
      <c r="AF377" s="276"/>
    </row>
    <row r="378" spans="1:32">
      <c r="A378" s="276"/>
      <c r="B378" s="276"/>
      <c r="C378" s="276"/>
      <c r="D378" s="285"/>
      <c r="E378" s="276"/>
      <c r="F378" s="276"/>
      <c r="G378" s="285"/>
      <c r="H378" s="276"/>
      <c r="I378" s="285"/>
      <c r="J378" s="276"/>
      <c r="K378" s="283">
        <v>377</v>
      </c>
      <c r="L378" s="282" t="s">
        <v>4919</v>
      </c>
      <c r="M378" s="282" t="s">
        <v>4920</v>
      </c>
      <c r="N378" s="283">
        <v>167</v>
      </c>
      <c r="O378" s="276"/>
      <c r="P378" s="276"/>
      <c r="Q378" s="276"/>
      <c r="R378" s="276"/>
      <c r="S378" s="276"/>
      <c r="T378" s="276"/>
      <c r="U378" s="276"/>
      <c r="V378" s="276"/>
      <c r="W378" s="276"/>
      <c r="X378" s="276"/>
      <c r="Y378" s="276"/>
      <c r="Z378" s="276"/>
      <c r="AA378" s="276"/>
      <c r="AB378" s="276"/>
      <c r="AC378" s="276"/>
      <c r="AD378" s="276"/>
      <c r="AE378" s="276"/>
      <c r="AF378" s="276"/>
    </row>
    <row r="379" spans="1:32" ht="45">
      <c r="A379" s="276"/>
      <c r="B379" s="276"/>
      <c r="C379" s="276"/>
      <c r="D379" s="285"/>
      <c r="E379" s="276"/>
      <c r="F379" s="276"/>
      <c r="G379" s="285"/>
      <c r="H379" s="276"/>
      <c r="I379" s="285"/>
      <c r="J379" s="276"/>
      <c r="K379" s="283">
        <v>378</v>
      </c>
      <c r="L379" s="282" t="s">
        <v>4921</v>
      </c>
      <c r="M379" s="282" t="s">
        <v>4922</v>
      </c>
      <c r="N379" s="283">
        <v>168</v>
      </c>
      <c r="O379" s="276"/>
      <c r="P379" s="276"/>
      <c r="Q379" s="276"/>
      <c r="R379" s="276"/>
      <c r="S379" s="276"/>
      <c r="T379" s="276"/>
      <c r="U379" s="276"/>
      <c r="V379" s="276"/>
      <c r="W379" s="276"/>
      <c r="X379" s="276"/>
      <c r="Y379" s="276"/>
      <c r="Z379" s="276"/>
      <c r="AA379" s="276"/>
      <c r="AB379" s="276"/>
      <c r="AC379" s="276"/>
      <c r="AD379" s="276"/>
      <c r="AE379" s="276"/>
      <c r="AF379" s="276"/>
    </row>
    <row r="380" spans="1:32">
      <c r="A380" s="276"/>
      <c r="B380" s="276"/>
      <c r="C380" s="276"/>
      <c r="D380" s="285"/>
      <c r="E380" s="276"/>
      <c r="F380" s="276"/>
      <c r="G380" s="285"/>
      <c r="H380" s="276"/>
      <c r="I380" s="285"/>
      <c r="J380" s="276"/>
      <c r="K380" s="283">
        <v>379</v>
      </c>
      <c r="L380" s="282" t="s">
        <v>4923</v>
      </c>
      <c r="M380" s="282" t="s">
        <v>4924</v>
      </c>
      <c r="N380" s="283">
        <v>168</v>
      </c>
      <c r="O380" s="276"/>
      <c r="P380" s="276"/>
      <c r="Q380" s="276"/>
      <c r="R380" s="276"/>
      <c r="S380" s="276"/>
      <c r="T380" s="276"/>
      <c r="U380" s="276"/>
      <c r="V380" s="276"/>
      <c r="W380" s="276"/>
      <c r="X380" s="276"/>
      <c r="Y380" s="276"/>
      <c r="Z380" s="276"/>
      <c r="AA380" s="276"/>
      <c r="AB380" s="276"/>
      <c r="AC380" s="276"/>
      <c r="AD380" s="276"/>
      <c r="AE380" s="276"/>
      <c r="AF380" s="276"/>
    </row>
    <row r="381" spans="1:32">
      <c r="A381" s="276"/>
      <c r="B381" s="276"/>
      <c r="C381" s="276"/>
      <c r="D381" s="285"/>
      <c r="E381" s="276"/>
      <c r="F381" s="276"/>
      <c r="G381" s="285"/>
      <c r="H381" s="276"/>
      <c r="I381" s="285"/>
      <c r="J381" s="276"/>
      <c r="K381" s="283">
        <v>380</v>
      </c>
      <c r="L381" s="282" t="s">
        <v>4925</v>
      </c>
      <c r="M381" s="282" t="s">
        <v>4926</v>
      </c>
      <c r="N381" s="283">
        <v>168</v>
      </c>
      <c r="O381" s="276"/>
      <c r="P381" s="276"/>
      <c r="Q381" s="276"/>
      <c r="R381" s="276"/>
      <c r="S381" s="276"/>
      <c r="T381" s="276"/>
      <c r="U381" s="276"/>
      <c r="V381" s="276"/>
      <c r="W381" s="276"/>
      <c r="X381" s="276"/>
      <c r="Y381" s="276"/>
      <c r="Z381" s="276"/>
      <c r="AA381" s="276"/>
      <c r="AB381" s="276"/>
      <c r="AC381" s="276"/>
      <c r="AD381" s="276"/>
      <c r="AE381" s="276"/>
      <c r="AF381" s="276"/>
    </row>
    <row r="382" spans="1:32">
      <c r="A382" s="276"/>
      <c r="B382" s="276"/>
      <c r="C382" s="276"/>
      <c r="D382" s="285"/>
      <c r="E382" s="276"/>
      <c r="F382" s="276"/>
      <c r="G382" s="285"/>
      <c r="H382" s="276"/>
      <c r="I382" s="285"/>
      <c r="J382" s="276"/>
      <c r="K382" s="283">
        <v>381</v>
      </c>
      <c r="L382" s="282" t="s">
        <v>4927</v>
      </c>
      <c r="M382" s="282" t="s">
        <v>4928</v>
      </c>
      <c r="N382" s="283">
        <v>168</v>
      </c>
      <c r="O382" s="276"/>
      <c r="P382" s="276"/>
      <c r="Q382" s="276"/>
      <c r="R382" s="276"/>
      <c r="S382" s="276"/>
      <c r="T382" s="276"/>
      <c r="U382" s="276"/>
      <c r="V382" s="276"/>
      <c r="W382" s="276"/>
      <c r="X382" s="276"/>
      <c r="Y382" s="276"/>
      <c r="Z382" s="276"/>
      <c r="AA382" s="276"/>
      <c r="AB382" s="276"/>
      <c r="AC382" s="276"/>
      <c r="AD382" s="276"/>
      <c r="AE382" s="276"/>
      <c r="AF382" s="276"/>
    </row>
    <row r="383" spans="1:32" ht="30">
      <c r="A383" s="276"/>
      <c r="B383" s="276"/>
      <c r="C383" s="276"/>
      <c r="D383" s="285"/>
      <c r="E383" s="276"/>
      <c r="F383" s="276"/>
      <c r="G383" s="285"/>
      <c r="H383" s="276"/>
      <c r="I383" s="285"/>
      <c r="J383" s="276"/>
      <c r="K383" s="283">
        <v>382</v>
      </c>
      <c r="L383" s="282" t="s">
        <v>4929</v>
      </c>
      <c r="M383" s="282" t="s">
        <v>4930</v>
      </c>
      <c r="N383" s="283">
        <v>168</v>
      </c>
      <c r="O383" s="276"/>
      <c r="P383" s="276"/>
      <c r="Q383" s="276"/>
      <c r="R383" s="276"/>
      <c r="S383" s="276"/>
      <c r="T383" s="276"/>
      <c r="U383" s="276"/>
      <c r="V383" s="276"/>
      <c r="W383" s="276"/>
      <c r="X383" s="276"/>
      <c r="Y383" s="276"/>
      <c r="Z383" s="276"/>
      <c r="AA383" s="276"/>
      <c r="AB383" s="276"/>
      <c r="AC383" s="276"/>
      <c r="AD383" s="276"/>
      <c r="AE383" s="276"/>
      <c r="AF383" s="276"/>
    </row>
    <row r="384" spans="1:32">
      <c r="A384" s="276"/>
      <c r="B384" s="276"/>
      <c r="C384" s="276"/>
      <c r="D384" s="285"/>
      <c r="E384" s="276"/>
      <c r="F384" s="276"/>
      <c r="G384" s="285"/>
      <c r="H384" s="276"/>
      <c r="I384" s="285"/>
      <c r="J384" s="276"/>
      <c r="K384" s="283">
        <v>383</v>
      </c>
      <c r="L384" s="282" t="s">
        <v>4931</v>
      </c>
      <c r="M384" s="282" t="s">
        <v>4932</v>
      </c>
      <c r="N384" s="283">
        <v>168</v>
      </c>
      <c r="O384" s="276"/>
      <c r="P384" s="276"/>
      <c r="Q384" s="276"/>
      <c r="R384" s="276"/>
      <c r="S384" s="276"/>
      <c r="T384" s="276"/>
      <c r="U384" s="276"/>
      <c r="V384" s="276"/>
      <c r="W384" s="276"/>
      <c r="X384" s="276"/>
      <c r="Y384" s="276"/>
      <c r="Z384" s="276"/>
      <c r="AA384" s="276"/>
      <c r="AB384" s="276"/>
      <c r="AC384" s="276"/>
      <c r="AD384" s="276"/>
      <c r="AE384" s="276"/>
      <c r="AF384" s="276"/>
    </row>
    <row r="385" spans="1:32">
      <c r="A385" s="276"/>
      <c r="B385" s="276"/>
      <c r="C385" s="276"/>
      <c r="D385" s="285"/>
      <c r="E385" s="276"/>
      <c r="F385" s="276"/>
      <c r="G385" s="285"/>
      <c r="H385" s="276"/>
      <c r="I385" s="285"/>
      <c r="J385" s="276"/>
      <c r="K385" s="283">
        <v>384</v>
      </c>
      <c r="L385" s="282" t="s">
        <v>4933</v>
      </c>
      <c r="M385" s="282" t="s">
        <v>4934</v>
      </c>
      <c r="N385" s="283">
        <v>168</v>
      </c>
      <c r="O385" s="276"/>
      <c r="P385" s="276"/>
      <c r="Q385" s="276"/>
      <c r="R385" s="276"/>
      <c r="S385" s="276"/>
      <c r="T385" s="276"/>
      <c r="U385" s="276"/>
      <c r="V385" s="276"/>
      <c r="W385" s="276"/>
      <c r="X385" s="276"/>
      <c r="Y385" s="276"/>
      <c r="Z385" s="276"/>
      <c r="AA385" s="276"/>
      <c r="AB385" s="276"/>
      <c r="AC385" s="276"/>
      <c r="AD385" s="276"/>
      <c r="AE385" s="276"/>
      <c r="AF385" s="276"/>
    </row>
    <row r="386" spans="1:32">
      <c r="A386" s="276"/>
      <c r="B386" s="276"/>
      <c r="C386" s="276"/>
      <c r="D386" s="285"/>
      <c r="E386" s="276"/>
      <c r="F386" s="276"/>
      <c r="G386" s="285"/>
      <c r="H386" s="276"/>
      <c r="I386" s="285"/>
      <c r="J386" s="276"/>
      <c r="K386" s="283">
        <v>385</v>
      </c>
      <c r="L386" s="282" t="s">
        <v>4935</v>
      </c>
      <c r="M386" s="282" t="s">
        <v>4936</v>
      </c>
      <c r="N386" s="283">
        <v>168</v>
      </c>
      <c r="O386" s="276"/>
      <c r="P386" s="276"/>
      <c r="Q386" s="276"/>
      <c r="R386" s="276"/>
      <c r="S386" s="276"/>
      <c r="T386" s="276"/>
      <c r="U386" s="276"/>
      <c r="V386" s="276"/>
      <c r="W386" s="276"/>
      <c r="X386" s="276"/>
      <c r="Y386" s="276"/>
      <c r="Z386" s="276"/>
      <c r="AA386" s="276"/>
      <c r="AB386" s="276"/>
      <c r="AC386" s="276"/>
      <c r="AD386" s="276"/>
      <c r="AE386" s="276"/>
      <c r="AF386" s="276"/>
    </row>
    <row r="387" spans="1:32" ht="30">
      <c r="A387" s="276"/>
      <c r="B387" s="276"/>
      <c r="C387" s="276"/>
      <c r="D387" s="285"/>
      <c r="E387" s="276"/>
      <c r="F387" s="276"/>
      <c r="G387" s="285"/>
      <c r="H387" s="276"/>
      <c r="I387" s="285"/>
      <c r="J387" s="276"/>
      <c r="K387" s="283">
        <v>386</v>
      </c>
      <c r="L387" s="282" t="s">
        <v>4937</v>
      </c>
      <c r="M387" s="282" t="s">
        <v>4938</v>
      </c>
      <c r="N387" s="283">
        <v>169</v>
      </c>
      <c r="O387" s="276"/>
      <c r="P387" s="276"/>
      <c r="Q387" s="276"/>
      <c r="R387" s="276"/>
      <c r="S387" s="276"/>
      <c r="T387" s="276"/>
      <c r="U387" s="276"/>
      <c r="V387" s="276"/>
      <c r="W387" s="276"/>
      <c r="X387" s="276"/>
      <c r="Y387" s="276"/>
      <c r="Z387" s="276"/>
      <c r="AA387" s="276"/>
      <c r="AB387" s="276"/>
      <c r="AC387" s="276"/>
      <c r="AD387" s="276"/>
      <c r="AE387" s="276"/>
      <c r="AF387" s="276"/>
    </row>
    <row r="388" spans="1:32" ht="60">
      <c r="A388" s="276"/>
      <c r="B388" s="276"/>
      <c r="C388" s="276"/>
      <c r="D388" s="285"/>
      <c r="E388" s="276"/>
      <c r="F388" s="276"/>
      <c r="G388" s="285"/>
      <c r="H388" s="276"/>
      <c r="I388" s="285"/>
      <c r="J388" s="276"/>
      <c r="K388" s="283">
        <v>387</v>
      </c>
      <c r="L388" s="282" t="s">
        <v>4939</v>
      </c>
      <c r="M388" s="282" t="s">
        <v>4940</v>
      </c>
      <c r="N388" s="283">
        <v>170</v>
      </c>
      <c r="O388" s="276"/>
      <c r="P388" s="276"/>
      <c r="Q388" s="276"/>
      <c r="R388" s="276"/>
      <c r="S388" s="276"/>
      <c r="T388" s="276"/>
      <c r="U388" s="276"/>
      <c r="V388" s="276"/>
      <c r="W388" s="276"/>
      <c r="X388" s="276"/>
      <c r="Y388" s="276"/>
      <c r="Z388" s="276"/>
      <c r="AA388" s="276"/>
      <c r="AB388" s="276"/>
      <c r="AC388" s="276"/>
      <c r="AD388" s="276"/>
      <c r="AE388" s="276"/>
      <c r="AF388" s="276"/>
    </row>
    <row r="389" spans="1:32" ht="30">
      <c r="A389" s="276"/>
      <c r="B389" s="276"/>
      <c r="C389" s="276"/>
      <c r="D389" s="285"/>
      <c r="E389" s="276"/>
      <c r="F389" s="276"/>
      <c r="G389" s="285"/>
      <c r="H389" s="276"/>
      <c r="I389" s="285"/>
      <c r="J389" s="276"/>
      <c r="K389" s="283">
        <v>388</v>
      </c>
      <c r="L389" s="282" t="s">
        <v>4941</v>
      </c>
      <c r="M389" s="282" t="s">
        <v>4942</v>
      </c>
      <c r="N389" s="283">
        <v>171</v>
      </c>
      <c r="O389" s="276"/>
      <c r="P389" s="276"/>
      <c r="Q389" s="276"/>
      <c r="R389" s="276"/>
      <c r="S389" s="276"/>
      <c r="T389" s="276"/>
      <c r="U389" s="276"/>
      <c r="V389" s="276"/>
      <c r="W389" s="276"/>
      <c r="X389" s="276"/>
      <c r="Y389" s="276"/>
      <c r="Z389" s="276"/>
      <c r="AA389" s="276"/>
      <c r="AB389" s="276"/>
      <c r="AC389" s="276"/>
      <c r="AD389" s="276"/>
      <c r="AE389" s="276"/>
      <c r="AF389" s="276"/>
    </row>
    <row r="390" spans="1:32" ht="75">
      <c r="A390" s="276"/>
      <c r="B390" s="276"/>
      <c r="C390" s="276"/>
      <c r="D390" s="285"/>
      <c r="E390" s="276"/>
      <c r="F390" s="276"/>
      <c r="G390" s="285"/>
      <c r="H390" s="276"/>
      <c r="I390" s="285"/>
      <c r="J390" s="276"/>
      <c r="K390" s="283">
        <v>389</v>
      </c>
      <c r="L390" s="282" t="s">
        <v>4943</v>
      </c>
      <c r="M390" s="282" t="s">
        <v>4944</v>
      </c>
      <c r="N390" s="283">
        <v>171</v>
      </c>
      <c r="O390" s="276"/>
      <c r="P390" s="276"/>
      <c r="Q390" s="276"/>
      <c r="R390" s="276"/>
      <c r="S390" s="276"/>
      <c r="T390" s="276"/>
      <c r="U390" s="276"/>
      <c r="V390" s="276"/>
      <c r="W390" s="276"/>
      <c r="X390" s="276"/>
      <c r="Y390" s="276"/>
      <c r="Z390" s="276"/>
      <c r="AA390" s="276"/>
      <c r="AB390" s="276"/>
      <c r="AC390" s="276"/>
      <c r="AD390" s="276"/>
      <c r="AE390" s="276"/>
      <c r="AF390" s="276"/>
    </row>
    <row r="391" spans="1:32" ht="75">
      <c r="A391" s="276"/>
      <c r="B391" s="276"/>
      <c r="C391" s="276"/>
      <c r="D391" s="285"/>
      <c r="E391" s="276"/>
      <c r="F391" s="276"/>
      <c r="G391" s="285"/>
      <c r="H391" s="276"/>
      <c r="I391" s="285"/>
      <c r="J391" s="276"/>
      <c r="K391" s="283">
        <v>390</v>
      </c>
      <c r="L391" s="282" t="s">
        <v>4945</v>
      </c>
      <c r="M391" s="282" t="s">
        <v>4946</v>
      </c>
      <c r="N391" s="283">
        <v>171</v>
      </c>
      <c r="O391" s="276"/>
      <c r="P391" s="276"/>
      <c r="Q391" s="276"/>
      <c r="R391" s="276"/>
      <c r="S391" s="276"/>
      <c r="T391" s="276"/>
      <c r="U391" s="276"/>
      <c r="V391" s="276"/>
      <c r="W391" s="276"/>
      <c r="X391" s="276"/>
      <c r="Y391" s="276"/>
      <c r="Z391" s="276"/>
      <c r="AA391" s="276"/>
      <c r="AB391" s="276"/>
      <c r="AC391" s="276"/>
      <c r="AD391" s="276"/>
      <c r="AE391" s="276"/>
      <c r="AF391" s="276"/>
    </row>
    <row r="392" spans="1:32" ht="60">
      <c r="A392" s="276"/>
      <c r="B392" s="276"/>
      <c r="C392" s="276"/>
      <c r="D392" s="285"/>
      <c r="E392" s="276"/>
      <c r="F392" s="276"/>
      <c r="G392" s="285"/>
      <c r="H392" s="276"/>
      <c r="I392" s="285"/>
      <c r="J392" s="276"/>
      <c r="K392" s="283">
        <v>391</v>
      </c>
      <c r="L392" s="282" t="s">
        <v>4947</v>
      </c>
      <c r="M392" s="282" t="s">
        <v>4948</v>
      </c>
      <c r="N392" s="283">
        <v>171</v>
      </c>
      <c r="O392" s="276"/>
      <c r="P392" s="276"/>
      <c r="Q392" s="276"/>
      <c r="R392" s="276"/>
      <c r="S392" s="276"/>
      <c r="T392" s="276"/>
      <c r="U392" s="276"/>
      <c r="V392" s="276"/>
      <c r="W392" s="276"/>
      <c r="X392" s="276"/>
      <c r="Y392" s="276"/>
      <c r="Z392" s="276"/>
      <c r="AA392" s="276"/>
      <c r="AB392" s="276"/>
      <c r="AC392" s="276"/>
      <c r="AD392" s="276"/>
      <c r="AE392" s="276"/>
      <c r="AF392" s="276"/>
    </row>
    <row r="393" spans="1:32" ht="90">
      <c r="A393" s="276"/>
      <c r="B393" s="276"/>
      <c r="C393" s="276"/>
      <c r="D393" s="285"/>
      <c r="E393" s="276"/>
      <c r="F393" s="276"/>
      <c r="G393" s="285"/>
      <c r="H393" s="276"/>
      <c r="I393" s="285"/>
      <c r="J393" s="276"/>
      <c r="K393" s="283">
        <v>392</v>
      </c>
      <c r="L393" s="282" t="s">
        <v>4949</v>
      </c>
      <c r="M393" s="282" t="s">
        <v>4950</v>
      </c>
      <c r="N393" s="283">
        <v>171</v>
      </c>
      <c r="O393" s="276"/>
      <c r="P393" s="276"/>
      <c r="Q393" s="276"/>
      <c r="R393" s="276"/>
      <c r="S393" s="276"/>
      <c r="T393" s="276"/>
      <c r="U393" s="276"/>
      <c r="V393" s="276"/>
      <c r="W393" s="276"/>
      <c r="X393" s="276"/>
      <c r="Y393" s="276"/>
      <c r="Z393" s="276"/>
      <c r="AA393" s="276"/>
      <c r="AB393" s="276"/>
      <c r="AC393" s="276"/>
      <c r="AD393" s="276"/>
      <c r="AE393" s="276"/>
      <c r="AF393" s="276"/>
    </row>
    <row r="394" spans="1:32" ht="60">
      <c r="A394" s="276"/>
      <c r="B394" s="276"/>
      <c r="C394" s="276"/>
      <c r="D394" s="285"/>
      <c r="E394" s="276"/>
      <c r="F394" s="276"/>
      <c r="G394" s="285"/>
      <c r="H394" s="276"/>
      <c r="I394" s="285"/>
      <c r="J394" s="276"/>
      <c r="K394" s="283">
        <v>393</v>
      </c>
      <c r="L394" s="282" t="s">
        <v>4951</v>
      </c>
      <c r="M394" s="282" t="s">
        <v>4952</v>
      </c>
      <c r="N394" s="283">
        <v>171</v>
      </c>
      <c r="O394" s="276"/>
      <c r="P394" s="276"/>
      <c r="Q394" s="276"/>
      <c r="R394" s="276"/>
      <c r="S394" s="276"/>
      <c r="T394" s="276"/>
      <c r="U394" s="276"/>
      <c r="V394" s="276"/>
      <c r="W394" s="276"/>
      <c r="X394" s="276"/>
      <c r="Y394" s="276"/>
      <c r="Z394" s="276"/>
      <c r="AA394" s="276"/>
      <c r="AB394" s="276"/>
      <c r="AC394" s="276"/>
      <c r="AD394" s="276"/>
      <c r="AE394" s="276"/>
      <c r="AF394" s="276"/>
    </row>
    <row r="395" spans="1:32" ht="75">
      <c r="A395" s="276"/>
      <c r="B395" s="276"/>
      <c r="C395" s="276"/>
      <c r="D395" s="285"/>
      <c r="E395" s="276"/>
      <c r="F395" s="276"/>
      <c r="G395" s="285"/>
      <c r="H395" s="276"/>
      <c r="I395" s="285"/>
      <c r="J395" s="276"/>
      <c r="K395" s="283">
        <v>394</v>
      </c>
      <c r="L395" s="282" t="s">
        <v>4953</v>
      </c>
      <c r="M395" s="282" t="s">
        <v>4954</v>
      </c>
      <c r="N395" s="283">
        <v>171</v>
      </c>
      <c r="O395" s="276"/>
      <c r="P395" s="276"/>
      <c r="Q395" s="276"/>
      <c r="R395" s="276"/>
      <c r="S395" s="276"/>
      <c r="T395" s="276"/>
      <c r="U395" s="276"/>
      <c r="V395" s="276"/>
      <c r="W395" s="276"/>
      <c r="X395" s="276"/>
      <c r="Y395" s="276"/>
      <c r="Z395" s="276"/>
      <c r="AA395" s="276"/>
      <c r="AB395" s="276"/>
      <c r="AC395" s="276"/>
      <c r="AD395" s="276"/>
      <c r="AE395" s="276"/>
      <c r="AF395" s="276"/>
    </row>
    <row r="396" spans="1:32" ht="45">
      <c r="A396" s="276"/>
      <c r="B396" s="276"/>
      <c r="C396" s="276"/>
      <c r="D396" s="285"/>
      <c r="E396" s="276"/>
      <c r="F396" s="276"/>
      <c r="G396" s="285"/>
      <c r="H396" s="276"/>
      <c r="I396" s="285"/>
      <c r="J396" s="276"/>
      <c r="K396" s="283">
        <v>395</v>
      </c>
      <c r="L396" s="282" t="s">
        <v>4955</v>
      </c>
      <c r="M396" s="282" t="s">
        <v>4956</v>
      </c>
      <c r="N396" s="283">
        <v>172</v>
      </c>
      <c r="O396" s="276"/>
      <c r="P396" s="276"/>
      <c r="Q396" s="276"/>
      <c r="R396" s="276"/>
      <c r="S396" s="276"/>
      <c r="T396" s="276"/>
      <c r="U396" s="276"/>
      <c r="V396" s="276"/>
      <c r="W396" s="276"/>
      <c r="X396" s="276"/>
      <c r="Y396" s="276"/>
      <c r="Z396" s="276"/>
      <c r="AA396" s="276"/>
      <c r="AB396" s="276"/>
      <c r="AC396" s="276"/>
      <c r="AD396" s="276"/>
      <c r="AE396" s="276"/>
      <c r="AF396" s="276"/>
    </row>
    <row r="397" spans="1:32" ht="45">
      <c r="A397" s="276"/>
      <c r="B397" s="276"/>
      <c r="C397" s="276"/>
      <c r="D397" s="285"/>
      <c r="E397" s="276"/>
      <c r="F397" s="276"/>
      <c r="G397" s="285"/>
      <c r="H397" s="276"/>
      <c r="I397" s="285"/>
      <c r="J397" s="276"/>
      <c r="K397" s="283">
        <v>396</v>
      </c>
      <c r="L397" s="282" t="s">
        <v>4957</v>
      </c>
      <c r="M397" s="282" t="s">
        <v>4958</v>
      </c>
      <c r="N397" s="283">
        <v>172</v>
      </c>
      <c r="O397" s="276"/>
      <c r="P397" s="276"/>
      <c r="Q397" s="276"/>
      <c r="R397" s="276"/>
      <c r="S397" s="276"/>
      <c r="T397" s="276"/>
      <c r="U397" s="276"/>
      <c r="V397" s="276"/>
      <c r="W397" s="276"/>
      <c r="X397" s="276"/>
      <c r="Y397" s="276"/>
      <c r="Z397" s="276"/>
      <c r="AA397" s="276"/>
      <c r="AB397" s="276"/>
      <c r="AC397" s="276"/>
      <c r="AD397" s="276"/>
      <c r="AE397" s="276"/>
      <c r="AF397" s="276"/>
    </row>
    <row r="398" spans="1:32" ht="90">
      <c r="A398" s="276"/>
      <c r="B398" s="276"/>
      <c r="C398" s="276"/>
      <c r="D398" s="285"/>
      <c r="E398" s="276"/>
      <c r="F398" s="276"/>
      <c r="G398" s="285"/>
      <c r="H398" s="276"/>
      <c r="I398" s="285"/>
      <c r="J398" s="276"/>
      <c r="K398" s="283">
        <v>397</v>
      </c>
      <c r="L398" s="282" t="s">
        <v>4959</v>
      </c>
      <c r="M398" s="282" t="s">
        <v>4960</v>
      </c>
      <c r="N398" s="283">
        <v>172</v>
      </c>
      <c r="O398" s="276"/>
      <c r="P398" s="276"/>
      <c r="Q398" s="276"/>
      <c r="R398" s="276"/>
      <c r="S398" s="276"/>
      <c r="T398" s="276"/>
      <c r="U398" s="276"/>
      <c r="V398" s="276"/>
      <c r="W398" s="276"/>
      <c r="X398" s="276"/>
      <c r="Y398" s="276"/>
      <c r="Z398" s="276"/>
      <c r="AA398" s="276"/>
      <c r="AB398" s="276"/>
      <c r="AC398" s="276"/>
      <c r="AD398" s="276"/>
      <c r="AE398" s="276"/>
      <c r="AF398" s="276"/>
    </row>
    <row r="399" spans="1:32" ht="30">
      <c r="A399" s="276"/>
      <c r="B399" s="276"/>
      <c r="C399" s="276"/>
      <c r="D399" s="285"/>
      <c r="E399" s="276"/>
      <c r="F399" s="276"/>
      <c r="G399" s="285"/>
      <c r="H399" s="276"/>
      <c r="I399" s="285"/>
      <c r="J399" s="276"/>
      <c r="K399" s="283">
        <v>398</v>
      </c>
      <c r="L399" s="282" t="s">
        <v>4961</v>
      </c>
      <c r="M399" s="282" t="s">
        <v>4962</v>
      </c>
      <c r="N399" s="283">
        <v>173</v>
      </c>
      <c r="O399" s="276"/>
      <c r="P399" s="276"/>
      <c r="Q399" s="276"/>
      <c r="R399" s="276"/>
      <c r="S399" s="276"/>
      <c r="T399" s="276"/>
      <c r="U399" s="276"/>
      <c r="V399" s="276"/>
      <c r="W399" s="276"/>
      <c r="X399" s="276"/>
      <c r="Y399" s="276"/>
      <c r="Z399" s="276"/>
      <c r="AA399" s="276"/>
      <c r="AB399" s="276"/>
      <c r="AC399" s="276"/>
      <c r="AD399" s="276"/>
      <c r="AE399" s="276"/>
      <c r="AF399" s="276"/>
    </row>
    <row r="400" spans="1:32" ht="30">
      <c r="A400" s="276"/>
      <c r="B400" s="276"/>
      <c r="C400" s="276"/>
      <c r="D400" s="285"/>
      <c r="E400" s="276"/>
      <c r="F400" s="276"/>
      <c r="G400" s="285"/>
      <c r="H400" s="276"/>
      <c r="I400" s="285"/>
      <c r="J400" s="276"/>
      <c r="K400" s="283">
        <v>399</v>
      </c>
      <c r="L400" s="282" t="s">
        <v>4963</v>
      </c>
      <c r="M400" s="282" t="s">
        <v>4964</v>
      </c>
      <c r="N400" s="283">
        <v>173</v>
      </c>
      <c r="O400" s="276"/>
      <c r="P400" s="276"/>
      <c r="Q400" s="276"/>
      <c r="R400" s="276"/>
      <c r="S400" s="276"/>
      <c r="T400" s="276"/>
      <c r="U400" s="276"/>
      <c r="V400" s="276"/>
      <c r="W400" s="276"/>
      <c r="X400" s="276"/>
      <c r="Y400" s="276"/>
      <c r="Z400" s="276"/>
      <c r="AA400" s="276"/>
      <c r="AB400" s="276"/>
      <c r="AC400" s="276"/>
      <c r="AD400" s="276"/>
      <c r="AE400" s="276"/>
      <c r="AF400" s="276"/>
    </row>
    <row r="401" spans="1:32" ht="30">
      <c r="A401" s="276"/>
      <c r="B401" s="276"/>
      <c r="C401" s="276"/>
      <c r="D401" s="285"/>
      <c r="E401" s="276"/>
      <c r="F401" s="276"/>
      <c r="G401" s="285"/>
      <c r="H401" s="276"/>
      <c r="I401" s="285"/>
      <c r="J401" s="276"/>
      <c r="K401" s="283">
        <v>400</v>
      </c>
      <c r="L401" s="282" t="s">
        <v>4965</v>
      </c>
      <c r="M401" s="282" t="s">
        <v>4966</v>
      </c>
      <c r="N401" s="283">
        <v>173</v>
      </c>
      <c r="O401" s="276"/>
      <c r="P401" s="276"/>
      <c r="Q401" s="276"/>
      <c r="R401" s="276"/>
      <c r="S401" s="276"/>
      <c r="T401" s="276"/>
      <c r="U401" s="276"/>
      <c r="V401" s="276"/>
      <c r="W401" s="276"/>
      <c r="X401" s="276"/>
      <c r="Y401" s="276"/>
      <c r="Z401" s="276"/>
      <c r="AA401" s="276"/>
      <c r="AB401" s="276"/>
      <c r="AC401" s="276"/>
      <c r="AD401" s="276"/>
      <c r="AE401" s="276"/>
      <c r="AF401" s="276"/>
    </row>
    <row r="402" spans="1:32" ht="45">
      <c r="A402" s="276"/>
      <c r="B402" s="276"/>
      <c r="C402" s="276"/>
      <c r="D402" s="285"/>
      <c r="E402" s="276"/>
      <c r="F402" s="276"/>
      <c r="G402" s="285"/>
      <c r="H402" s="276"/>
      <c r="I402" s="285"/>
      <c r="J402" s="276"/>
      <c r="K402" s="283">
        <v>401</v>
      </c>
      <c r="L402" s="282" t="s">
        <v>4967</v>
      </c>
      <c r="M402" s="282" t="s">
        <v>4968</v>
      </c>
      <c r="N402" s="283">
        <v>174</v>
      </c>
      <c r="O402" s="276"/>
      <c r="P402" s="276"/>
      <c r="Q402" s="276"/>
      <c r="R402" s="276"/>
      <c r="S402" s="276"/>
      <c r="T402" s="276"/>
      <c r="U402" s="276"/>
      <c r="V402" s="276"/>
      <c r="W402" s="276"/>
      <c r="X402" s="276"/>
      <c r="Y402" s="276"/>
      <c r="Z402" s="276"/>
      <c r="AA402" s="276"/>
      <c r="AB402" s="276"/>
      <c r="AC402" s="276"/>
      <c r="AD402" s="276"/>
      <c r="AE402" s="276"/>
      <c r="AF402" s="276"/>
    </row>
    <row r="403" spans="1:32" ht="45">
      <c r="A403" s="276"/>
      <c r="B403" s="276"/>
      <c r="C403" s="276"/>
      <c r="D403" s="285"/>
      <c r="E403" s="276"/>
      <c r="F403" s="276"/>
      <c r="G403" s="285"/>
      <c r="H403" s="276"/>
      <c r="I403" s="285"/>
      <c r="J403" s="276"/>
      <c r="K403" s="283">
        <v>402</v>
      </c>
      <c r="L403" s="282" t="s">
        <v>4969</v>
      </c>
      <c r="M403" s="282" t="s">
        <v>4970</v>
      </c>
      <c r="N403" s="283">
        <v>174</v>
      </c>
      <c r="O403" s="276"/>
      <c r="P403" s="276"/>
      <c r="Q403" s="276"/>
      <c r="R403" s="276"/>
      <c r="S403" s="276"/>
      <c r="T403" s="276"/>
      <c r="U403" s="276"/>
      <c r="V403" s="276"/>
      <c r="W403" s="276"/>
      <c r="X403" s="276"/>
      <c r="Y403" s="276"/>
      <c r="Z403" s="276"/>
      <c r="AA403" s="276"/>
      <c r="AB403" s="276"/>
      <c r="AC403" s="276"/>
      <c r="AD403" s="276"/>
      <c r="AE403" s="276"/>
      <c r="AF403" s="276"/>
    </row>
    <row r="404" spans="1:32" ht="30">
      <c r="A404" s="276"/>
      <c r="B404" s="276"/>
      <c r="C404" s="276"/>
      <c r="D404" s="285"/>
      <c r="E404" s="276"/>
      <c r="F404" s="276"/>
      <c r="G404" s="285"/>
      <c r="H404" s="276"/>
      <c r="I404" s="285"/>
      <c r="J404" s="276"/>
      <c r="K404" s="283">
        <v>403</v>
      </c>
      <c r="L404" s="282" t="s">
        <v>4971</v>
      </c>
      <c r="M404" s="282" t="s">
        <v>4972</v>
      </c>
      <c r="N404" s="283">
        <v>175</v>
      </c>
      <c r="O404" s="276"/>
      <c r="P404" s="276"/>
      <c r="Q404" s="276"/>
      <c r="R404" s="276"/>
      <c r="S404" s="276"/>
      <c r="T404" s="276"/>
      <c r="U404" s="276"/>
      <c r="V404" s="276"/>
      <c r="W404" s="276"/>
      <c r="X404" s="276"/>
      <c r="Y404" s="276"/>
      <c r="Z404" s="276"/>
      <c r="AA404" s="276"/>
      <c r="AB404" s="276"/>
      <c r="AC404" s="276"/>
      <c r="AD404" s="276"/>
      <c r="AE404" s="276"/>
      <c r="AF404" s="276"/>
    </row>
    <row r="405" spans="1:32" ht="30">
      <c r="A405" s="276"/>
      <c r="B405" s="276"/>
      <c r="C405" s="276"/>
      <c r="D405" s="285"/>
      <c r="E405" s="276"/>
      <c r="F405" s="276"/>
      <c r="G405" s="285"/>
      <c r="H405" s="276"/>
      <c r="I405" s="285"/>
      <c r="J405" s="276"/>
      <c r="K405" s="283">
        <v>404</v>
      </c>
      <c r="L405" s="282" t="s">
        <v>4973</v>
      </c>
      <c r="M405" s="282" t="s">
        <v>4974</v>
      </c>
      <c r="N405" s="283">
        <v>175</v>
      </c>
      <c r="O405" s="276"/>
      <c r="P405" s="276"/>
      <c r="Q405" s="276"/>
      <c r="R405" s="276"/>
      <c r="S405" s="276"/>
      <c r="T405" s="276"/>
      <c r="U405" s="276"/>
      <c r="V405" s="276"/>
      <c r="W405" s="276"/>
      <c r="X405" s="276"/>
      <c r="Y405" s="276"/>
      <c r="Z405" s="276"/>
      <c r="AA405" s="276"/>
      <c r="AB405" s="276"/>
      <c r="AC405" s="276"/>
      <c r="AD405" s="276"/>
      <c r="AE405" s="276"/>
      <c r="AF405" s="276"/>
    </row>
    <row r="406" spans="1:32" ht="45">
      <c r="A406" s="276"/>
      <c r="B406" s="276"/>
      <c r="C406" s="276"/>
      <c r="D406" s="285"/>
      <c r="E406" s="276"/>
      <c r="F406" s="276"/>
      <c r="G406" s="285"/>
      <c r="H406" s="276"/>
      <c r="I406" s="285"/>
      <c r="J406" s="276"/>
      <c r="K406" s="283">
        <v>405</v>
      </c>
      <c r="L406" s="282" t="s">
        <v>4975</v>
      </c>
      <c r="M406" s="282" t="s">
        <v>4976</v>
      </c>
      <c r="N406" s="283">
        <v>175</v>
      </c>
      <c r="O406" s="276"/>
      <c r="P406" s="276"/>
      <c r="Q406" s="276"/>
      <c r="R406" s="276"/>
      <c r="S406" s="276"/>
      <c r="T406" s="276"/>
      <c r="U406" s="276"/>
      <c r="V406" s="276"/>
      <c r="W406" s="276"/>
      <c r="X406" s="276"/>
      <c r="Y406" s="276"/>
      <c r="Z406" s="276"/>
      <c r="AA406" s="276"/>
      <c r="AB406" s="276"/>
      <c r="AC406" s="276"/>
      <c r="AD406" s="276"/>
      <c r="AE406" s="276"/>
      <c r="AF406" s="276"/>
    </row>
    <row r="407" spans="1:32" ht="30">
      <c r="A407" s="276"/>
      <c r="B407" s="276"/>
      <c r="C407" s="276"/>
      <c r="D407" s="285"/>
      <c r="E407" s="276"/>
      <c r="F407" s="276"/>
      <c r="G407" s="285"/>
      <c r="H407" s="276"/>
      <c r="I407" s="285"/>
      <c r="J407" s="276"/>
      <c r="K407" s="283">
        <v>406</v>
      </c>
      <c r="L407" s="282" t="s">
        <v>4977</v>
      </c>
      <c r="M407" s="282" t="s">
        <v>4978</v>
      </c>
      <c r="N407" s="283">
        <v>175</v>
      </c>
      <c r="O407" s="276"/>
      <c r="P407" s="276"/>
      <c r="Q407" s="276"/>
      <c r="R407" s="276"/>
      <c r="S407" s="276"/>
      <c r="T407" s="276"/>
      <c r="U407" s="276"/>
      <c r="V407" s="276"/>
      <c r="W407" s="276"/>
      <c r="X407" s="276"/>
      <c r="Y407" s="276"/>
      <c r="Z407" s="276"/>
      <c r="AA407" s="276"/>
      <c r="AB407" s="276"/>
      <c r="AC407" s="276"/>
      <c r="AD407" s="276"/>
      <c r="AE407" s="276"/>
      <c r="AF407" s="276"/>
    </row>
    <row r="408" spans="1:32" ht="30">
      <c r="A408" s="276"/>
      <c r="B408" s="276"/>
      <c r="C408" s="276"/>
      <c r="D408" s="285"/>
      <c r="E408" s="276"/>
      <c r="F408" s="276"/>
      <c r="G408" s="285"/>
      <c r="H408" s="276"/>
      <c r="I408" s="285"/>
      <c r="J408" s="276"/>
      <c r="K408" s="283">
        <v>407</v>
      </c>
      <c r="L408" s="282" t="s">
        <v>4979</v>
      </c>
      <c r="M408" s="282" t="s">
        <v>4980</v>
      </c>
      <c r="N408" s="283">
        <v>176</v>
      </c>
      <c r="O408" s="276"/>
      <c r="P408" s="276"/>
      <c r="Q408" s="276"/>
      <c r="R408" s="276"/>
      <c r="S408" s="276"/>
      <c r="T408" s="276"/>
      <c r="U408" s="276"/>
      <c r="V408" s="276"/>
      <c r="W408" s="276"/>
      <c r="X408" s="276"/>
      <c r="Y408" s="276"/>
      <c r="Z408" s="276"/>
      <c r="AA408" s="276"/>
      <c r="AB408" s="276"/>
      <c r="AC408" s="276"/>
      <c r="AD408" s="276"/>
      <c r="AE408" s="276"/>
      <c r="AF408" s="276"/>
    </row>
    <row r="409" spans="1:32" ht="45">
      <c r="A409" s="276"/>
      <c r="B409" s="276"/>
      <c r="C409" s="276"/>
      <c r="D409" s="285"/>
      <c r="E409" s="276"/>
      <c r="F409" s="276"/>
      <c r="G409" s="285"/>
      <c r="H409" s="276"/>
      <c r="I409" s="285"/>
      <c r="J409" s="276"/>
      <c r="K409" s="283">
        <v>408</v>
      </c>
      <c r="L409" s="282" t="s">
        <v>4981</v>
      </c>
      <c r="M409" s="282" t="s">
        <v>4982</v>
      </c>
      <c r="N409" s="283">
        <v>176</v>
      </c>
      <c r="O409" s="276"/>
      <c r="P409" s="276"/>
      <c r="Q409" s="276"/>
      <c r="R409" s="276"/>
      <c r="S409" s="276"/>
      <c r="T409" s="276"/>
      <c r="U409" s="276"/>
      <c r="V409" s="276"/>
      <c r="W409" s="276"/>
      <c r="X409" s="276"/>
      <c r="Y409" s="276"/>
      <c r="Z409" s="276"/>
      <c r="AA409" s="276"/>
      <c r="AB409" s="276"/>
      <c r="AC409" s="276"/>
      <c r="AD409" s="276"/>
      <c r="AE409" s="276"/>
      <c r="AF409" s="276"/>
    </row>
    <row r="410" spans="1:32" ht="30">
      <c r="A410" s="276"/>
      <c r="B410" s="276"/>
      <c r="C410" s="276"/>
      <c r="D410" s="285"/>
      <c r="E410" s="276"/>
      <c r="F410" s="276"/>
      <c r="G410" s="285"/>
      <c r="H410" s="276"/>
      <c r="I410" s="285"/>
      <c r="J410" s="276"/>
      <c r="K410" s="283">
        <v>409</v>
      </c>
      <c r="L410" s="282" t="s">
        <v>4983</v>
      </c>
      <c r="M410" s="282" t="s">
        <v>4984</v>
      </c>
      <c r="N410" s="283">
        <v>176</v>
      </c>
      <c r="O410" s="276"/>
      <c r="P410" s="276"/>
      <c r="Q410" s="276"/>
      <c r="R410" s="276"/>
      <c r="S410" s="276"/>
      <c r="T410" s="276"/>
      <c r="U410" s="276"/>
      <c r="V410" s="276"/>
      <c r="W410" s="276"/>
      <c r="X410" s="276"/>
      <c r="Y410" s="276"/>
      <c r="Z410" s="276"/>
      <c r="AA410" s="276"/>
      <c r="AB410" s="276"/>
      <c r="AC410" s="276"/>
      <c r="AD410" s="276"/>
      <c r="AE410" s="276"/>
      <c r="AF410" s="276"/>
    </row>
    <row r="411" spans="1:32" ht="30">
      <c r="A411" s="276"/>
      <c r="B411" s="276"/>
      <c r="C411" s="276"/>
      <c r="D411" s="285"/>
      <c r="E411" s="276"/>
      <c r="F411" s="276"/>
      <c r="G411" s="285"/>
      <c r="H411" s="276"/>
      <c r="I411" s="285"/>
      <c r="J411" s="276"/>
      <c r="K411" s="283">
        <v>410</v>
      </c>
      <c r="L411" s="282" t="s">
        <v>4985</v>
      </c>
      <c r="M411" s="282" t="s">
        <v>4986</v>
      </c>
      <c r="N411" s="283">
        <v>176</v>
      </c>
      <c r="O411" s="276"/>
      <c r="P411" s="276"/>
      <c r="Q411" s="276"/>
      <c r="R411" s="276"/>
      <c r="S411" s="276"/>
      <c r="T411" s="276"/>
      <c r="U411" s="276"/>
      <c r="V411" s="276"/>
      <c r="W411" s="276"/>
      <c r="X411" s="276"/>
      <c r="Y411" s="276"/>
      <c r="Z411" s="276"/>
      <c r="AA411" s="276"/>
      <c r="AB411" s="276"/>
      <c r="AC411" s="276"/>
      <c r="AD411" s="276"/>
      <c r="AE411" s="276"/>
      <c r="AF411" s="276"/>
    </row>
    <row r="412" spans="1:32" ht="45">
      <c r="A412" s="276"/>
      <c r="B412" s="276"/>
      <c r="C412" s="276"/>
      <c r="D412" s="285"/>
      <c r="E412" s="276"/>
      <c r="F412" s="276"/>
      <c r="G412" s="285"/>
      <c r="H412" s="276"/>
      <c r="I412" s="285"/>
      <c r="J412" s="276"/>
      <c r="K412" s="283">
        <v>411</v>
      </c>
      <c r="L412" s="282" t="s">
        <v>4987</v>
      </c>
      <c r="M412" s="282" t="s">
        <v>4988</v>
      </c>
      <c r="N412" s="283">
        <v>176</v>
      </c>
      <c r="O412" s="276"/>
      <c r="P412" s="276"/>
      <c r="Q412" s="276"/>
      <c r="R412" s="276"/>
      <c r="S412" s="276"/>
      <c r="T412" s="276"/>
      <c r="U412" s="276"/>
      <c r="V412" s="276"/>
      <c r="W412" s="276"/>
      <c r="X412" s="276"/>
      <c r="Y412" s="276"/>
      <c r="Z412" s="276"/>
      <c r="AA412" s="276"/>
      <c r="AB412" s="276"/>
      <c r="AC412" s="276"/>
      <c r="AD412" s="276"/>
      <c r="AE412" s="276"/>
      <c r="AF412" s="276"/>
    </row>
    <row r="413" spans="1:32" ht="45">
      <c r="A413" s="276"/>
      <c r="B413" s="276"/>
      <c r="C413" s="276"/>
      <c r="D413" s="285"/>
      <c r="E413" s="276"/>
      <c r="F413" s="276"/>
      <c r="G413" s="285"/>
      <c r="H413" s="276"/>
      <c r="I413" s="285"/>
      <c r="J413" s="276"/>
      <c r="K413" s="283">
        <v>412</v>
      </c>
      <c r="L413" s="282" t="s">
        <v>4989</v>
      </c>
      <c r="M413" s="282" t="s">
        <v>4990</v>
      </c>
      <c r="N413" s="283">
        <v>176</v>
      </c>
      <c r="O413" s="276"/>
      <c r="P413" s="276"/>
      <c r="Q413" s="276"/>
      <c r="R413" s="276"/>
      <c r="S413" s="276"/>
      <c r="T413" s="276"/>
      <c r="U413" s="276"/>
      <c r="V413" s="276"/>
      <c r="W413" s="276"/>
      <c r="X413" s="276"/>
      <c r="Y413" s="276"/>
      <c r="Z413" s="276"/>
      <c r="AA413" s="276"/>
      <c r="AB413" s="276"/>
      <c r="AC413" s="276"/>
      <c r="AD413" s="276"/>
      <c r="AE413" s="276"/>
      <c r="AF413" s="276"/>
    </row>
    <row r="414" spans="1:32" ht="30">
      <c r="A414" s="276"/>
      <c r="B414" s="276"/>
      <c r="C414" s="276"/>
      <c r="D414" s="285"/>
      <c r="E414" s="276"/>
      <c r="F414" s="276"/>
      <c r="G414" s="285"/>
      <c r="H414" s="276"/>
      <c r="I414" s="285"/>
      <c r="J414" s="276"/>
      <c r="K414" s="283">
        <v>413</v>
      </c>
      <c r="L414" s="282" t="s">
        <v>4991</v>
      </c>
      <c r="M414" s="282" t="s">
        <v>4992</v>
      </c>
      <c r="N414" s="283">
        <v>176</v>
      </c>
      <c r="O414" s="276"/>
      <c r="P414" s="276"/>
      <c r="Q414" s="276"/>
      <c r="R414" s="276"/>
      <c r="S414" s="276"/>
      <c r="T414" s="276"/>
      <c r="U414" s="276"/>
      <c r="V414" s="276"/>
      <c r="W414" s="276"/>
      <c r="X414" s="276"/>
      <c r="Y414" s="276"/>
      <c r="Z414" s="276"/>
      <c r="AA414" s="276"/>
      <c r="AB414" s="276"/>
      <c r="AC414" s="276"/>
      <c r="AD414" s="276"/>
      <c r="AE414" s="276"/>
      <c r="AF414" s="276"/>
    </row>
    <row r="415" spans="1:32" ht="30">
      <c r="A415" s="276"/>
      <c r="B415" s="276"/>
      <c r="C415" s="276"/>
      <c r="D415" s="285"/>
      <c r="E415" s="276"/>
      <c r="F415" s="276"/>
      <c r="G415" s="285"/>
      <c r="H415" s="276"/>
      <c r="I415" s="285"/>
      <c r="J415" s="276"/>
      <c r="K415" s="283">
        <v>414</v>
      </c>
      <c r="L415" s="282" t="s">
        <v>4993</v>
      </c>
      <c r="M415" s="282" t="s">
        <v>4994</v>
      </c>
      <c r="N415" s="283">
        <v>176</v>
      </c>
      <c r="O415" s="276"/>
      <c r="P415" s="276"/>
      <c r="Q415" s="276"/>
      <c r="R415" s="276"/>
      <c r="S415" s="276"/>
      <c r="T415" s="276"/>
      <c r="U415" s="276"/>
      <c r="V415" s="276"/>
      <c r="W415" s="276"/>
      <c r="X415" s="276"/>
      <c r="Y415" s="276"/>
      <c r="Z415" s="276"/>
      <c r="AA415" s="276"/>
      <c r="AB415" s="276"/>
      <c r="AC415" s="276"/>
      <c r="AD415" s="276"/>
      <c r="AE415" s="276"/>
      <c r="AF415" s="276"/>
    </row>
    <row r="416" spans="1:32" ht="30">
      <c r="A416" s="276"/>
      <c r="B416" s="276"/>
      <c r="C416" s="276"/>
      <c r="D416" s="285"/>
      <c r="E416" s="276"/>
      <c r="F416" s="276"/>
      <c r="G416" s="285"/>
      <c r="H416" s="276"/>
      <c r="I416" s="285"/>
      <c r="J416" s="276"/>
      <c r="K416" s="283">
        <v>415</v>
      </c>
      <c r="L416" s="282" t="s">
        <v>4995</v>
      </c>
      <c r="M416" s="282" t="s">
        <v>4996</v>
      </c>
      <c r="N416" s="283">
        <v>177</v>
      </c>
      <c r="O416" s="276"/>
      <c r="P416" s="276"/>
      <c r="Q416" s="276"/>
      <c r="R416" s="276"/>
      <c r="S416" s="276"/>
      <c r="T416" s="276"/>
      <c r="U416" s="276"/>
      <c r="V416" s="276"/>
      <c r="W416" s="276"/>
      <c r="X416" s="276"/>
      <c r="Y416" s="276"/>
      <c r="Z416" s="276"/>
      <c r="AA416" s="276"/>
      <c r="AB416" s="276"/>
      <c r="AC416" s="276"/>
      <c r="AD416" s="276"/>
      <c r="AE416" s="276"/>
      <c r="AF416" s="276"/>
    </row>
    <row r="417" spans="1:32" ht="30">
      <c r="A417" s="276"/>
      <c r="B417" s="276"/>
      <c r="C417" s="276"/>
      <c r="D417" s="285"/>
      <c r="E417" s="276"/>
      <c r="F417" s="276"/>
      <c r="G417" s="285"/>
      <c r="H417" s="276"/>
      <c r="I417" s="285"/>
      <c r="J417" s="276"/>
      <c r="K417" s="283">
        <v>416</v>
      </c>
      <c r="L417" s="282" t="s">
        <v>4997</v>
      </c>
      <c r="M417" s="282" t="s">
        <v>4998</v>
      </c>
      <c r="N417" s="283">
        <v>177</v>
      </c>
      <c r="O417" s="276"/>
      <c r="P417" s="276"/>
      <c r="Q417" s="276"/>
      <c r="R417" s="276"/>
      <c r="S417" s="276"/>
      <c r="T417" s="276"/>
      <c r="U417" s="276"/>
      <c r="V417" s="276"/>
      <c r="W417" s="276"/>
      <c r="X417" s="276"/>
      <c r="Y417" s="276"/>
      <c r="Z417" s="276"/>
      <c r="AA417" s="276"/>
      <c r="AB417" s="276"/>
      <c r="AC417" s="276"/>
      <c r="AD417" s="276"/>
      <c r="AE417" s="276"/>
      <c r="AF417" s="276"/>
    </row>
    <row r="418" spans="1:32" ht="45">
      <c r="A418" s="276"/>
      <c r="B418" s="276"/>
      <c r="C418" s="276"/>
      <c r="D418" s="285"/>
      <c r="E418" s="276"/>
      <c r="F418" s="276"/>
      <c r="G418" s="285"/>
      <c r="H418" s="276"/>
      <c r="I418" s="285"/>
      <c r="J418" s="276"/>
      <c r="K418" s="283">
        <v>417</v>
      </c>
      <c r="L418" s="282" t="s">
        <v>4999</v>
      </c>
      <c r="M418" s="282" t="s">
        <v>5000</v>
      </c>
      <c r="N418" s="283">
        <v>178</v>
      </c>
      <c r="O418" s="276"/>
      <c r="P418" s="276"/>
      <c r="Q418" s="276"/>
      <c r="R418" s="276"/>
      <c r="S418" s="276"/>
      <c r="T418" s="276"/>
      <c r="U418" s="276"/>
      <c r="V418" s="276"/>
      <c r="W418" s="276"/>
      <c r="X418" s="276"/>
      <c r="Y418" s="276"/>
      <c r="Z418" s="276"/>
      <c r="AA418" s="276"/>
      <c r="AB418" s="276"/>
      <c r="AC418" s="276"/>
      <c r="AD418" s="276"/>
      <c r="AE418" s="276"/>
      <c r="AF418" s="276"/>
    </row>
    <row r="419" spans="1:32" ht="30">
      <c r="A419" s="276"/>
      <c r="B419" s="276"/>
      <c r="C419" s="276"/>
      <c r="D419" s="285"/>
      <c r="E419" s="276"/>
      <c r="F419" s="276"/>
      <c r="G419" s="285"/>
      <c r="H419" s="276"/>
      <c r="I419" s="285"/>
      <c r="J419" s="276"/>
      <c r="K419" s="283">
        <v>418</v>
      </c>
      <c r="L419" s="282" t="s">
        <v>5001</v>
      </c>
      <c r="M419" s="282" t="s">
        <v>5002</v>
      </c>
      <c r="N419" s="283">
        <v>179</v>
      </c>
      <c r="O419" s="276"/>
      <c r="P419" s="276"/>
      <c r="Q419" s="276"/>
      <c r="R419" s="276"/>
      <c r="S419" s="276"/>
      <c r="T419" s="276"/>
      <c r="U419" s="276"/>
      <c r="V419" s="276"/>
      <c r="W419" s="276"/>
      <c r="X419" s="276"/>
      <c r="Y419" s="276"/>
      <c r="Z419" s="276"/>
      <c r="AA419" s="276"/>
      <c r="AB419" s="276"/>
      <c r="AC419" s="276"/>
      <c r="AD419" s="276"/>
      <c r="AE419" s="276"/>
      <c r="AF419" s="276"/>
    </row>
    <row r="420" spans="1:32" ht="30">
      <c r="A420" s="276"/>
      <c r="B420" s="276"/>
      <c r="C420" s="276"/>
      <c r="D420" s="285"/>
      <c r="E420" s="276"/>
      <c r="F420" s="276"/>
      <c r="G420" s="285"/>
      <c r="H420" s="276"/>
      <c r="I420" s="285"/>
      <c r="J420" s="276"/>
      <c r="K420" s="283">
        <v>419</v>
      </c>
      <c r="L420" s="282" t="s">
        <v>5003</v>
      </c>
      <c r="M420" s="282" t="s">
        <v>5004</v>
      </c>
      <c r="N420" s="283">
        <v>180</v>
      </c>
      <c r="O420" s="276"/>
      <c r="P420" s="276"/>
      <c r="Q420" s="276"/>
      <c r="R420" s="276"/>
      <c r="S420" s="276"/>
      <c r="T420" s="276"/>
      <c r="U420" s="276"/>
      <c r="V420" s="276"/>
      <c r="W420" s="276"/>
      <c r="X420" s="276"/>
      <c r="Y420" s="276"/>
      <c r="Z420" s="276"/>
      <c r="AA420" s="276"/>
      <c r="AB420" s="276"/>
      <c r="AC420" s="276"/>
      <c r="AD420" s="276"/>
      <c r="AE420" s="276"/>
      <c r="AF420" s="276"/>
    </row>
    <row r="421" spans="1:32">
      <c r="A421" s="276"/>
      <c r="B421" s="276"/>
      <c r="C421" s="276"/>
      <c r="D421" s="285"/>
      <c r="E421" s="276"/>
      <c r="F421" s="276"/>
      <c r="G421" s="285"/>
      <c r="H421" s="276"/>
      <c r="I421" s="285"/>
      <c r="J421" s="276"/>
      <c r="K421" s="283">
        <v>420</v>
      </c>
      <c r="L421" s="282" t="s">
        <v>5005</v>
      </c>
      <c r="M421" s="282" t="s">
        <v>5006</v>
      </c>
      <c r="N421" s="283">
        <v>181</v>
      </c>
      <c r="O421" s="276"/>
      <c r="P421" s="276"/>
      <c r="Q421" s="276"/>
      <c r="R421" s="276"/>
      <c r="S421" s="276"/>
      <c r="T421" s="276"/>
      <c r="U421" s="276"/>
      <c r="V421" s="276"/>
      <c r="W421" s="276"/>
      <c r="X421" s="276"/>
      <c r="Y421" s="276"/>
      <c r="Z421" s="276"/>
      <c r="AA421" s="276"/>
      <c r="AB421" s="276"/>
      <c r="AC421" s="276"/>
      <c r="AD421" s="276"/>
      <c r="AE421" s="276"/>
      <c r="AF421" s="276"/>
    </row>
    <row r="422" spans="1:32" ht="90">
      <c r="A422" s="276"/>
      <c r="B422" s="276"/>
      <c r="C422" s="276"/>
      <c r="D422" s="285"/>
      <c r="E422" s="276"/>
      <c r="F422" s="276"/>
      <c r="G422" s="285"/>
      <c r="H422" s="276"/>
      <c r="I422" s="285"/>
      <c r="J422" s="276"/>
      <c r="K422" s="283">
        <v>421</v>
      </c>
      <c r="L422" s="282" t="s">
        <v>5007</v>
      </c>
      <c r="M422" s="282" t="s">
        <v>5008</v>
      </c>
      <c r="N422" s="283">
        <v>182</v>
      </c>
      <c r="O422" s="276"/>
      <c r="P422" s="276"/>
      <c r="Q422" s="276"/>
      <c r="R422" s="276"/>
      <c r="S422" s="276"/>
      <c r="T422" s="276"/>
      <c r="U422" s="276"/>
      <c r="V422" s="276"/>
      <c r="W422" s="276"/>
      <c r="X422" s="276"/>
      <c r="Y422" s="276"/>
      <c r="Z422" s="276"/>
      <c r="AA422" s="276"/>
      <c r="AB422" s="276"/>
      <c r="AC422" s="276"/>
      <c r="AD422" s="276"/>
      <c r="AE422" s="276"/>
      <c r="AF422" s="276"/>
    </row>
    <row r="423" spans="1:32" ht="30">
      <c r="A423" s="276"/>
      <c r="B423" s="276"/>
      <c r="C423" s="276"/>
      <c r="D423" s="285"/>
      <c r="E423" s="276"/>
      <c r="F423" s="276"/>
      <c r="G423" s="285"/>
      <c r="H423" s="276"/>
      <c r="I423" s="285"/>
      <c r="J423" s="276"/>
      <c r="K423" s="283">
        <v>422</v>
      </c>
      <c r="L423" s="282" t="s">
        <v>5009</v>
      </c>
      <c r="M423" s="282" t="s">
        <v>5010</v>
      </c>
      <c r="N423" s="283">
        <v>182</v>
      </c>
      <c r="O423" s="276"/>
      <c r="P423" s="276"/>
      <c r="Q423" s="276"/>
      <c r="R423" s="276"/>
      <c r="S423" s="276"/>
      <c r="T423" s="276"/>
      <c r="U423" s="276"/>
      <c r="V423" s="276"/>
      <c r="W423" s="276"/>
      <c r="X423" s="276"/>
      <c r="Y423" s="276"/>
      <c r="Z423" s="276"/>
      <c r="AA423" s="276"/>
      <c r="AB423" s="276"/>
      <c r="AC423" s="276"/>
      <c r="AD423" s="276"/>
      <c r="AE423" s="276"/>
      <c r="AF423" s="276"/>
    </row>
    <row r="424" spans="1:32" ht="90">
      <c r="A424" s="276"/>
      <c r="B424" s="276"/>
      <c r="C424" s="276"/>
      <c r="D424" s="285"/>
      <c r="E424" s="276"/>
      <c r="F424" s="276"/>
      <c r="G424" s="285"/>
      <c r="H424" s="276"/>
      <c r="I424" s="285"/>
      <c r="J424" s="276"/>
      <c r="K424" s="283">
        <v>423</v>
      </c>
      <c r="L424" s="282" t="s">
        <v>5011</v>
      </c>
      <c r="M424" s="282" t="s">
        <v>5012</v>
      </c>
      <c r="N424" s="283">
        <v>182</v>
      </c>
      <c r="O424" s="276"/>
      <c r="P424" s="276"/>
      <c r="Q424" s="276"/>
      <c r="R424" s="276"/>
      <c r="S424" s="276"/>
      <c r="T424" s="276"/>
      <c r="U424" s="276"/>
      <c r="V424" s="276"/>
      <c r="W424" s="276"/>
      <c r="X424" s="276"/>
      <c r="Y424" s="276"/>
      <c r="Z424" s="276"/>
      <c r="AA424" s="276"/>
      <c r="AB424" s="276"/>
      <c r="AC424" s="276"/>
      <c r="AD424" s="276"/>
      <c r="AE424" s="276"/>
      <c r="AF424" s="276"/>
    </row>
    <row r="425" spans="1:32" ht="45">
      <c r="A425" s="276"/>
      <c r="B425" s="276"/>
      <c r="C425" s="276"/>
      <c r="D425" s="285"/>
      <c r="E425" s="276"/>
      <c r="F425" s="276"/>
      <c r="G425" s="285"/>
      <c r="H425" s="276"/>
      <c r="I425" s="285"/>
      <c r="J425" s="276"/>
      <c r="K425" s="283">
        <v>424</v>
      </c>
      <c r="L425" s="282" t="s">
        <v>5013</v>
      </c>
      <c r="M425" s="282" t="s">
        <v>5014</v>
      </c>
      <c r="N425" s="283">
        <v>182</v>
      </c>
      <c r="O425" s="276"/>
      <c r="P425" s="276"/>
      <c r="Q425" s="276"/>
      <c r="R425" s="276"/>
      <c r="S425" s="276"/>
      <c r="T425" s="276"/>
      <c r="U425" s="276"/>
      <c r="V425" s="276"/>
      <c r="W425" s="276"/>
      <c r="X425" s="276"/>
      <c r="Y425" s="276"/>
      <c r="Z425" s="276"/>
      <c r="AA425" s="276"/>
      <c r="AB425" s="276"/>
      <c r="AC425" s="276"/>
      <c r="AD425" s="276"/>
      <c r="AE425" s="276"/>
      <c r="AF425" s="276"/>
    </row>
    <row r="426" spans="1:32" ht="60">
      <c r="A426" s="276"/>
      <c r="B426" s="276"/>
      <c r="C426" s="276"/>
      <c r="D426" s="285"/>
      <c r="E426" s="276"/>
      <c r="F426" s="276"/>
      <c r="G426" s="285"/>
      <c r="H426" s="276"/>
      <c r="I426" s="285"/>
      <c r="J426" s="276"/>
      <c r="K426" s="283">
        <v>425</v>
      </c>
      <c r="L426" s="282" t="s">
        <v>5015</v>
      </c>
      <c r="M426" s="282" t="s">
        <v>5016</v>
      </c>
      <c r="N426" s="283">
        <v>182</v>
      </c>
      <c r="O426" s="276"/>
      <c r="P426" s="276"/>
      <c r="Q426" s="276"/>
      <c r="R426" s="276"/>
      <c r="S426" s="276"/>
      <c r="T426" s="276"/>
      <c r="U426" s="276"/>
      <c r="V426" s="276"/>
      <c r="W426" s="276"/>
      <c r="X426" s="276"/>
      <c r="Y426" s="276"/>
      <c r="Z426" s="276"/>
      <c r="AA426" s="276"/>
      <c r="AB426" s="276"/>
      <c r="AC426" s="276"/>
      <c r="AD426" s="276"/>
      <c r="AE426" s="276"/>
      <c r="AF426" s="276"/>
    </row>
    <row r="427" spans="1:32" ht="60">
      <c r="A427" s="276"/>
      <c r="B427" s="276"/>
      <c r="C427" s="276"/>
      <c r="D427" s="285"/>
      <c r="E427" s="276"/>
      <c r="F427" s="276"/>
      <c r="G427" s="285"/>
      <c r="H427" s="276"/>
      <c r="I427" s="285"/>
      <c r="J427" s="276"/>
      <c r="K427" s="283">
        <v>426</v>
      </c>
      <c r="L427" s="282" t="s">
        <v>5017</v>
      </c>
      <c r="M427" s="282" t="s">
        <v>5018</v>
      </c>
      <c r="N427" s="283">
        <v>182</v>
      </c>
      <c r="O427" s="276"/>
      <c r="P427" s="276"/>
      <c r="Q427" s="276"/>
      <c r="R427" s="276"/>
      <c r="S427" s="276"/>
      <c r="T427" s="276"/>
      <c r="U427" s="276"/>
      <c r="V427" s="276"/>
      <c r="W427" s="276"/>
      <c r="X427" s="276"/>
      <c r="Y427" s="276"/>
      <c r="Z427" s="276"/>
      <c r="AA427" s="276"/>
      <c r="AB427" s="276"/>
      <c r="AC427" s="276"/>
      <c r="AD427" s="276"/>
      <c r="AE427" s="276"/>
      <c r="AF427" s="276"/>
    </row>
    <row r="428" spans="1:32" ht="60">
      <c r="A428" s="276"/>
      <c r="B428" s="276"/>
      <c r="C428" s="276"/>
      <c r="D428" s="285"/>
      <c r="E428" s="276"/>
      <c r="F428" s="276"/>
      <c r="G428" s="285"/>
      <c r="H428" s="276"/>
      <c r="I428" s="285"/>
      <c r="J428" s="276"/>
      <c r="K428" s="283">
        <v>427</v>
      </c>
      <c r="L428" s="282" t="s">
        <v>5019</v>
      </c>
      <c r="M428" s="282" t="s">
        <v>5020</v>
      </c>
      <c r="N428" s="283">
        <v>182</v>
      </c>
      <c r="O428" s="276"/>
      <c r="P428" s="276"/>
      <c r="Q428" s="276"/>
      <c r="R428" s="276"/>
      <c r="S428" s="276"/>
      <c r="T428" s="276"/>
      <c r="U428" s="276"/>
      <c r="V428" s="276"/>
      <c r="W428" s="276"/>
      <c r="X428" s="276"/>
      <c r="Y428" s="276"/>
      <c r="Z428" s="276"/>
      <c r="AA428" s="276"/>
      <c r="AB428" s="276"/>
      <c r="AC428" s="276"/>
      <c r="AD428" s="276"/>
      <c r="AE428" s="276"/>
      <c r="AF428" s="276"/>
    </row>
    <row r="429" spans="1:32" ht="75">
      <c r="A429" s="276"/>
      <c r="B429" s="276"/>
      <c r="C429" s="276"/>
      <c r="D429" s="285"/>
      <c r="E429" s="276"/>
      <c r="F429" s="276"/>
      <c r="G429" s="285"/>
      <c r="H429" s="276"/>
      <c r="I429" s="285"/>
      <c r="J429" s="276"/>
      <c r="K429" s="283">
        <v>428</v>
      </c>
      <c r="L429" s="282" t="s">
        <v>5021</v>
      </c>
      <c r="M429" s="282" t="s">
        <v>5022</v>
      </c>
      <c r="N429" s="283">
        <v>182</v>
      </c>
      <c r="O429" s="276"/>
      <c r="P429" s="276"/>
      <c r="Q429" s="276"/>
      <c r="R429" s="276"/>
      <c r="S429" s="276"/>
      <c r="T429" s="276"/>
      <c r="U429" s="276"/>
      <c r="V429" s="276"/>
      <c r="W429" s="276"/>
      <c r="X429" s="276"/>
      <c r="Y429" s="276"/>
      <c r="Z429" s="276"/>
      <c r="AA429" s="276"/>
      <c r="AB429" s="276"/>
      <c r="AC429" s="276"/>
      <c r="AD429" s="276"/>
      <c r="AE429" s="276"/>
      <c r="AF429" s="276"/>
    </row>
    <row r="430" spans="1:32" ht="60">
      <c r="A430" s="276"/>
      <c r="B430" s="276"/>
      <c r="C430" s="276"/>
      <c r="D430" s="285"/>
      <c r="E430" s="276"/>
      <c r="F430" s="276"/>
      <c r="G430" s="285"/>
      <c r="H430" s="276"/>
      <c r="I430" s="285"/>
      <c r="J430" s="276"/>
      <c r="K430" s="283">
        <v>429</v>
      </c>
      <c r="L430" s="282" t="s">
        <v>5023</v>
      </c>
      <c r="M430" s="282" t="s">
        <v>5024</v>
      </c>
      <c r="N430" s="283">
        <v>182</v>
      </c>
      <c r="O430" s="276"/>
      <c r="P430" s="276"/>
      <c r="Q430" s="276"/>
      <c r="R430" s="276"/>
      <c r="S430" s="276"/>
      <c r="T430" s="276"/>
      <c r="U430" s="276"/>
      <c r="V430" s="276"/>
      <c r="W430" s="276"/>
      <c r="X430" s="276"/>
      <c r="Y430" s="276"/>
      <c r="Z430" s="276"/>
      <c r="AA430" s="276"/>
      <c r="AB430" s="276"/>
      <c r="AC430" s="276"/>
      <c r="AD430" s="276"/>
      <c r="AE430" s="276"/>
      <c r="AF430" s="276"/>
    </row>
    <row r="431" spans="1:32" ht="60">
      <c r="A431" s="276"/>
      <c r="B431" s="276"/>
      <c r="C431" s="276"/>
      <c r="D431" s="285"/>
      <c r="E431" s="276"/>
      <c r="F431" s="276"/>
      <c r="G431" s="285"/>
      <c r="H431" s="276"/>
      <c r="I431" s="285"/>
      <c r="J431" s="276"/>
      <c r="K431" s="283">
        <v>430</v>
      </c>
      <c r="L431" s="282" t="s">
        <v>5025</v>
      </c>
      <c r="M431" s="282" t="s">
        <v>5026</v>
      </c>
      <c r="N431" s="283">
        <v>182</v>
      </c>
      <c r="O431" s="276"/>
      <c r="P431" s="276"/>
      <c r="Q431" s="276"/>
      <c r="R431" s="276"/>
      <c r="S431" s="276"/>
      <c r="T431" s="276"/>
      <c r="U431" s="276"/>
      <c r="V431" s="276"/>
      <c r="W431" s="276"/>
      <c r="X431" s="276"/>
      <c r="Y431" s="276"/>
      <c r="Z431" s="276"/>
      <c r="AA431" s="276"/>
      <c r="AB431" s="276"/>
      <c r="AC431" s="276"/>
      <c r="AD431" s="276"/>
      <c r="AE431" s="276"/>
      <c r="AF431" s="276"/>
    </row>
    <row r="432" spans="1:32" ht="75">
      <c r="A432" s="276"/>
      <c r="B432" s="276"/>
      <c r="C432" s="276"/>
      <c r="D432" s="285"/>
      <c r="E432" s="276"/>
      <c r="F432" s="276"/>
      <c r="G432" s="285"/>
      <c r="H432" s="276"/>
      <c r="I432" s="285"/>
      <c r="J432" s="276"/>
      <c r="K432" s="283">
        <v>431</v>
      </c>
      <c r="L432" s="282" t="s">
        <v>5027</v>
      </c>
      <c r="M432" s="282" t="s">
        <v>5028</v>
      </c>
      <c r="N432" s="283">
        <v>182</v>
      </c>
      <c r="O432" s="276"/>
      <c r="P432" s="276"/>
      <c r="Q432" s="276"/>
      <c r="R432" s="276"/>
      <c r="S432" s="276"/>
      <c r="T432" s="276"/>
      <c r="U432" s="276"/>
      <c r="V432" s="276"/>
      <c r="W432" s="276"/>
      <c r="X432" s="276"/>
      <c r="Y432" s="276"/>
      <c r="Z432" s="276"/>
      <c r="AA432" s="276"/>
      <c r="AB432" s="276"/>
      <c r="AC432" s="276"/>
      <c r="AD432" s="276"/>
      <c r="AE432" s="276"/>
      <c r="AF432" s="276"/>
    </row>
    <row r="433" spans="1:32" ht="30">
      <c r="A433" s="276"/>
      <c r="B433" s="276"/>
      <c r="C433" s="276"/>
      <c r="D433" s="285"/>
      <c r="E433" s="276"/>
      <c r="F433" s="276"/>
      <c r="G433" s="285"/>
      <c r="H433" s="276"/>
      <c r="I433" s="285"/>
      <c r="J433" s="276"/>
      <c r="K433" s="283">
        <v>432</v>
      </c>
      <c r="L433" s="282" t="s">
        <v>5029</v>
      </c>
      <c r="M433" s="282" t="s">
        <v>5030</v>
      </c>
      <c r="N433" s="283">
        <v>183</v>
      </c>
      <c r="O433" s="276"/>
      <c r="P433" s="276"/>
      <c r="Q433" s="276"/>
      <c r="R433" s="276"/>
      <c r="S433" s="276"/>
      <c r="T433" s="276"/>
      <c r="U433" s="276"/>
      <c r="V433" s="276"/>
      <c r="W433" s="276"/>
      <c r="X433" s="276"/>
      <c r="Y433" s="276"/>
      <c r="Z433" s="276"/>
      <c r="AA433" s="276"/>
      <c r="AB433" s="276"/>
      <c r="AC433" s="276"/>
      <c r="AD433" s="276"/>
      <c r="AE433" s="276"/>
      <c r="AF433" s="276"/>
    </row>
    <row r="434" spans="1:32" ht="90">
      <c r="A434" s="276"/>
      <c r="B434" s="276"/>
      <c r="C434" s="276"/>
      <c r="D434" s="285"/>
      <c r="E434" s="276"/>
      <c r="F434" s="276"/>
      <c r="G434" s="285"/>
      <c r="H434" s="276"/>
      <c r="I434" s="285"/>
      <c r="J434" s="276"/>
      <c r="K434" s="283">
        <v>433</v>
      </c>
      <c r="L434" s="282" t="s">
        <v>5031</v>
      </c>
      <c r="M434" s="282" t="s">
        <v>5032</v>
      </c>
      <c r="N434" s="283">
        <v>183</v>
      </c>
      <c r="O434" s="276"/>
      <c r="P434" s="276"/>
      <c r="Q434" s="276"/>
      <c r="R434" s="276"/>
      <c r="S434" s="276"/>
      <c r="T434" s="276"/>
      <c r="U434" s="276"/>
      <c r="V434" s="276"/>
      <c r="W434" s="276"/>
      <c r="X434" s="276"/>
      <c r="Y434" s="276"/>
      <c r="Z434" s="276"/>
      <c r="AA434" s="276"/>
      <c r="AB434" s="276"/>
      <c r="AC434" s="276"/>
      <c r="AD434" s="276"/>
      <c r="AE434" s="276"/>
      <c r="AF434" s="276"/>
    </row>
    <row r="435" spans="1:32">
      <c r="A435" s="276"/>
      <c r="B435" s="276"/>
      <c r="C435" s="276"/>
      <c r="D435" s="285"/>
      <c r="E435" s="276"/>
      <c r="F435" s="276"/>
      <c r="G435" s="285"/>
      <c r="H435" s="276"/>
      <c r="I435" s="285"/>
      <c r="J435" s="276"/>
      <c r="K435" s="283">
        <v>434</v>
      </c>
      <c r="L435" s="282" t="s">
        <v>5033</v>
      </c>
      <c r="M435" s="282" t="s">
        <v>5034</v>
      </c>
      <c r="N435" s="283">
        <v>183</v>
      </c>
      <c r="O435" s="276"/>
      <c r="P435" s="276"/>
      <c r="Q435" s="276"/>
      <c r="R435" s="276"/>
      <c r="S435" s="276"/>
      <c r="T435" s="276"/>
      <c r="U435" s="276"/>
      <c r="V435" s="276"/>
      <c r="W435" s="276"/>
      <c r="X435" s="276"/>
      <c r="Y435" s="276"/>
      <c r="Z435" s="276"/>
      <c r="AA435" s="276"/>
      <c r="AB435" s="276"/>
      <c r="AC435" s="276"/>
      <c r="AD435" s="276"/>
      <c r="AE435" s="276"/>
      <c r="AF435" s="276"/>
    </row>
    <row r="436" spans="1:32">
      <c r="A436" s="276"/>
      <c r="B436" s="276"/>
      <c r="C436" s="276"/>
      <c r="D436" s="285"/>
      <c r="E436" s="276"/>
      <c r="F436" s="276"/>
      <c r="G436" s="285"/>
      <c r="H436" s="276"/>
      <c r="I436" s="285"/>
      <c r="J436" s="276"/>
      <c r="K436" s="283">
        <v>435</v>
      </c>
      <c r="L436" s="282" t="s">
        <v>5035</v>
      </c>
      <c r="M436" s="282" t="s">
        <v>5036</v>
      </c>
      <c r="N436" s="283">
        <v>183</v>
      </c>
      <c r="O436" s="276"/>
      <c r="P436" s="276"/>
      <c r="Q436" s="276"/>
      <c r="R436" s="276"/>
      <c r="S436" s="276"/>
      <c r="T436" s="276"/>
      <c r="U436" s="276"/>
      <c r="V436" s="276"/>
      <c r="W436" s="276"/>
      <c r="X436" s="276"/>
      <c r="Y436" s="276"/>
      <c r="Z436" s="276"/>
      <c r="AA436" s="276"/>
      <c r="AB436" s="276"/>
      <c r="AC436" s="276"/>
      <c r="AD436" s="276"/>
      <c r="AE436" s="276"/>
      <c r="AF436" s="276"/>
    </row>
    <row r="437" spans="1:32" ht="60">
      <c r="A437" s="276"/>
      <c r="B437" s="276"/>
      <c r="C437" s="276"/>
      <c r="D437" s="285"/>
      <c r="E437" s="276"/>
      <c r="F437" s="276"/>
      <c r="G437" s="285"/>
      <c r="H437" s="276"/>
      <c r="I437" s="285"/>
      <c r="J437" s="276"/>
      <c r="K437" s="283">
        <v>436</v>
      </c>
      <c r="L437" s="282" t="s">
        <v>5037</v>
      </c>
      <c r="M437" s="282" t="s">
        <v>5038</v>
      </c>
      <c r="N437" s="283">
        <v>183</v>
      </c>
      <c r="O437" s="276"/>
      <c r="P437" s="276"/>
      <c r="Q437" s="276"/>
      <c r="R437" s="276"/>
      <c r="S437" s="276"/>
      <c r="T437" s="276"/>
      <c r="U437" s="276"/>
      <c r="V437" s="276"/>
      <c r="W437" s="276"/>
      <c r="X437" s="276"/>
      <c r="Y437" s="276"/>
      <c r="Z437" s="276"/>
      <c r="AA437" s="276"/>
      <c r="AB437" s="276"/>
      <c r="AC437" s="276"/>
      <c r="AD437" s="276"/>
      <c r="AE437" s="276"/>
      <c r="AF437" s="276"/>
    </row>
    <row r="438" spans="1:32" ht="30">
      <c r="A438" s="276"/>
      <c r="B438" s="276"/>
      <c r="C438" s="276"/>
      <c r="D438" s="285"/>
      <c r="E438" s="276"/>
      <c r="F438" s="276"/>
      <c r="G438" s="285"/>
      <c r="H438" s="276"/>
      <c r="I438" s="285"/>
      <c r="J438" s="276"/>
      <c r="K438" s="283">
        <v>437</v>
      </c>
      <c r="L438" s="282" t="s">
        <v>5039</v>
      </c>
      <c r="M438" s="282" t="s">
        <v>5040</v>
      </c>
      <c r="N438" s="283">
        <v>184</v>
      </c>
      <c r="O438" s="276"/>
      <c r="P438" s="276"/>
      <c r="Q438" s="276"/>
      <c r="R438" s="276"/>
      <c r="S438" s="276"/>
      <c r="T438" s="276"/>
      <c r="U438" s="276"/>
      <c r="V438" s="276"/>
      <c r="W438" s="276"/>
      <c r="X438" s="276"/>
      <c r="Y438" s="276"/>
      <c r="Z438" s="276"/>
      <c r="AA438" s="276"/>
      <c r="AB438" s="276"/>
      <c r="AC438" s="276"/>
      <c r="AD438" s="276"/>
      <c r="AE438" s="276"/>
      <c r="AF438" s="276"/>
    </row>
    <row r="439" spans="1:32" ht="45">
      <c r="A439" s="276"/>
      <c r="B439" s="276"/>
      <c r="C439" s="276"/>
      <c r="D439" s="285"/>
      <c r="E439" s="276"/>
      <c r="F439" s="276"/>
      <c r="G439" s="285"/>
      <c r="H439" s="276"/>
      <c r="I439" s="285"/>
      <c r="J439" s="276"/>
      <c r="K439" s="283">
        <v>438</v>
      </c>
      <c r="L439" s="282" t="s">
        <v>5041</v>
      </c>
      <c r="M439" s="282" t="s">
        <v>5042</v>
      </c>
      <c r="N439" s="283">
        <v>184</v>
      </c>
      <c r="O439" s="276"/>
      <c r="P439" s="276"/>
      <c r="Q439" s="276"/>
      <c r="R439" s="276"/>
      <c r="S439" s="276"/>
      <c r="T439" s="276"/>
      <c r="U439" s="276"/>
      <c r="V439" s="276"/>
      <c r="W439" s="276"/>
      <c r="X439" s="276"/>
      <c r="Y439" s="276"/>
      <c r="Z439" s="276"/>
      <c r="AA439" s="276"/>
      <c r="AB439" s="276"/>
      <c r="AC439" s="276"/>
      <c r="AD439" s="276"/>
      <c r="AE439" s="276"/>
      <c r="AF439" s="276"/>
    </row>
    <row r="440" spans="1:32" ht="60">
      <c r="A440" s="276"/>
      <c r="B440" s="276"/>
      <c r="C440" s="276"/>
      <c r="D440" s="285"/>
      <c r="E440" s="276"/>
      <c r="F440" s="276"/>
      <c r="G440" s="285"/>
      <c r="H440" s="276"/>
      <c r="I440" s="285"/>
      <c r="J440" s="276"/>
      <c r="K440" s="283">
        <v>439</v>
      </c>
      <c r="L440" s="282" t="s">
        <v>5043</v>
      </c>
      <c r="M440" s="282" t="s">
        <v>5044</v>
      </c>
      <c r="N440" s="283">
        <v>184</v>
      </c>
      <c r="O440" s="276"/>
      <c r="P440" s="276"/>
      <c r="Q440" s="276"/>
      <c r="R440" s="276"/>
      <c r="S440" s="276"/>
      <c r="T440" s="276"/>
      <c r="U440" s="276"/>
      <c r="V440" s="276"/>
      <c r="W440" s="276"/>
      <c r="X440" s="276"/>
      <c r="Y440" s="276"/>
      <c r="Z440" s="276"/>
      <c r="AA440" s="276"/>
      <c r="AB440" s="276"/>
      <c r="AC440" s="276"/>
      <c r="AD440" s="276"/>
      <c r="AE440" s="276"/>
      <c r="AF440" s="276"/>
    </row>
    <row r="441" spans="1:32" ht="60">
      <c r="A441" s="276"/>
      <c r="B441" s="276"/>
      <c r="C441" s="276"/>
      <c r="D441" s="285"/>
      <c r="E441" s="276"/>
      <c r="F441" s="276"/>
      <c r="G441" s="285"/>
      <c r="H441" s="276"/>
      <c r="I441" s="285"/>
      <c r="J441" s="276"/>
      <c r="K441" s="283">
        <v>440</v>
      </c>
      <c r="L441" s="282" t="s">
        <v>5045</v>
      </c>
      <c r="M441" s="282" t="s">
        <v>5046</v>
      </c>
      <c r="N441" s="283">
        <v>184</v>
      </c>
      <c r="O441" s="276"/>
      <c r="P441" s="276"/>
      <c r="Q441" s="276"/>
      <c r="R441" s="276"/>
      <c r="S441" s="276"/>
      <c r="T441" s="276"/>
      <c r="U441" s="276"/>
      <c r="V441" s="276"/>
      <c r="W441" s="276"/>
      <c r="X441" s="276"/>
      <c r="Y441" s="276"/>
      <c r="Z441" s="276"/>
      <c r="AA441" s="276"/>
      <c r="AB441" s="276"/>
      <c r="AC441" s="276"/>
      <c r="AD441" s="276"/>
      <c r="AE441" s="276"/>
      <c r="AF441" s="276"/>
    </row>
    <row r="442" spans="1:32" ht="60">
      <c r="A442" s="276"/>
      <c r="B442" s="276"/>
      <c r="C442" s="276"/>
      <c r="D442" s="285"/>
      <c r="E442" s="276"/>
      <c r="F442" s="276"/>
      <c r="G442" s="285"/>
      <c r="H442" s="276"/>
      <c r="I442" s="285"/>
      <c r="J442" s="276"/>
      <c r="K442" s="283">
        <v>441</v>
      </c>
      <c r="L442" s="282" t="s">
        <v>5047</v>
      </c>
      <c r="M442" s="282" t="s">
        <v>5048</v>
      </c>
      <c r="N442" s="283">
        <v>184</v>
      </c>
      <c r="O442" s="276"/>
      <c r="P442" s="276"/>
      <c r="Q442" s="276"/>
      <c r="R442" s="276"/>
      <c r="S442" s="276"/>
      <c r="T442" s="276"/>
      <c r="U442" s="276"/>
      <c r="V442" s="276"/>
      <c r="W442" s="276"/>
      <c r="X442" s="276"/>
      <c r="Y442" s="276"/>
      <c r="Z442" s="276"/>
      <c r="AA442" s="276"/>
      <c r="AB442" s="276"/>
      <c r="AC442" s="276"/>
      <c r="AD442" s="276"/>
      <c r="AE442" s="276"/>
      <c r="AF442" s="276"/>
    </row>
    <row r="443" spans="1:32" ht="30">
      <c r="A443" s="276"/>
      <c r="B443" s="276"/>
      <c r="C443" s="276"/>
      <c r="D443" s="285"/>
      <c r="E443" s="276"/>
      <c r="F443" s="276"/>
      <c r="G443" s="285"/>
      <c r="H443" s="276"/>
      <c r="I443" s="285"/>
      <c r="J443" s="276"/>
      <c r="K443" s="283">
        <v>442</v>
      </c>
      <c r="L443" s="282" t="s">
        <v>5049</v>
      </c>
      <c r="M443" s="282" t="s">
        <v>5050</v>
      </c>
      <c r="N443" s="283">
        <v>219</v>
      </c>
      <c r="O443" s="276"/>
      <c r="P443" s="276"/>
      <c r="Q443" s="276"/>
      <c r="R443" s="276"/>
      <c r="S443" s="276"/>
      <c r="T443" s="276"/>
      <c r="U443" s="276"/>
      <c r="V443" s="276"/>
      <c r="W443" s="276"/>
      <c r="X443" s="276"/>
      <c r="Y443" s="276"/>
      <c r="Z443" s="276"/>
      <c r="AA443" s="276"/>
      <c r="AB443" s="276"/>
      <c r="AC443" s="276"/>
      <c r="AD443" s="276"/>
      <c r="AE443" s="276"/>
      <c r="AF443" s="276"/>
    </row>
    <row r="444" spans="1:32" ht="45">
      <c r="A444" s="276"/>
      <c r="B444" s="276"/>
      <c r="C444" s="276"/>
      <c r="D444" s="285"/>
      <c r="E444" s="276"/>
      <c r="F444" s="276"/>
      <c r="G444" s="285"/>
      <c r="H444" s="276"/>
      <c r="I444" s="285"/>
      <c r="J444" s="276"/>
      <c r="K444" s="283">
        <v>443</v>
      </c>
      <c r="L444" s="282" t="s">
        <v>5051</v>
      </c>
      <c r="M444" s="282" t="s">
        <v>5052</v>
      </c>
      <c r="N444" s="283">
        <v>184</v>
      </c>
      <c r="O444" s="276"/>
      <c r="P444" s="276"/>
      <c r="Q444" s="276"/>
      <c r="R444" s="276"/>
      <c r="S444" s="276"/>
      <c r="T444" s="276"/>
      <c r="U444" s="276"/>
      <c r="V444" s="276"/>
      <c r="W444" s="276"/>
      <c r="X444" s="276"/>
      <c r="Y444" s="276"/>
      <c r="Z444" s="276"/>
      <c r="AA444" s="276"/>
      <c r="AB444" s="276"/>
      <c r="AC444" s="276"/>
      <c r="AD444" s="276"/>
      <c r="AE444" s="276"/>
      <c r="AF444" s="276"/>
    </row>
    <row r="445" spans="1:32" ht="45">
      <c r="A445" s="276"/>
      <c r="B445" s="276"/>
      <c r="C445" s="276"/>
      <c r="D445" s="285"/>
      <c r="E445" s="276"/>
      <c r="F445" s="276"/>
      <c r="G445" s="285"/>
      <c r="H445" s="276"/>
      <c r="I445" s="285"/>
      <c r="J445" s="276"/>
      <c r="K445" s="283">
        <v>444</v>
      </c>
      <c r="L445" s="282" t="s">
        <v>5053</v>
      </c>
      <c r="M445" s="282" t="s">
        <v>5054</v>
      </c>
      <c r="N445" s="283">
        <v>184</v>
      </c>
      <c r="O445" s="276"/>
      <c r="P445" s="276"/>
      <c r="Q445" s="276"/>
      <c r="R445" s="276"/>
      <c r="S445" s="276"/>
      <c r="T445" s="276"/>
      <c r="U445" s="276"/>
      <c r="V445" s="276"/>
      <c r="W445" s="276"/>
      <c r="X445" s="276"/>
      <c r="Y445" s="276"/>
      <c r="Z445" s="276"/>
      <c r="AA445" s="276"/>
      <c r="AB445" s="276"/>
      <c r="AC445" s="276"/>
      <c r="AD445" s="276"/>
      <c r="AE445" s="276"/>
      <c r="AF445" s="276"/>
    </row>
    <row r="446" spans="1:32" ht="45">
      <c r="A446" s="276"/>
      <c r="B446" s="276"/>
      <c r="C446" s="276"/>
      <c r="D446" s="285"/>
      <c r="E446" s="276"/>
      <c r="F446" s="276"/>
      <c r="G446" s="285"/>
      <c r="H446" s="276"/>
      <c r="I446" s="285"/>
      <c r="J446" s="276"/>
      <c r="K446" s="283">
        <v>445</v>
      </c>
      <c r="L446" s="282" t="s">
        <v>5055</v>
      </c>
      <c r="M446" s="282" t="s">
        <v>5056</v>
      </c>
      <c r="N446" s="283">
        <v>184</v>
      </c>
      <c r="O446" s="276"/>
      <c r="P446" s="276"/>
      <c r="Q446" s="276"/>
      <c r="R446" s="276"/>
      <c r="S446" s="276"/>
      <c r="T446" s="276"/>
      <c r="U446" s="276"/>
      <c r="V446" s="276"/>
      <c r="W446" s="276"/>
      <c r="X446" s="276"/>
      <c r="Y446" s="276"/>
      <c r="Z446" s="276"/>
      <c r="AA446" s="276"/>
      <c r="AB446" s="276"/>
      <c r="AC446" s="276"/>
      <c r="AD446" s="276"/>
      <c r="AE446" s="276"/>
      <c r="AF446" s="276"/>
    </row>
    <row r="447" spans="1:32" ht="45">
      <c r="A447" s="276"/>
      <c r="B447" s="276"/>
      <c r="C447" s="276"/>
      <c r="D447" s="285"/>
      <c r="E447" s="276"/>
      <c r="F447" s="276"/>
      <c r="G447" s="285"/>
      <c r="H447" s="276"/>
      <c r="I447" s="285"/>
      <c r="J447" s="276"/>
      <c r="K447" s="283">
        <v>446</v>
      </c>
      <c r="L447" s="282" t="s">
        <v>5057</v>
      </c>
      <c r="M447" s="282" t="s">
        <v>5058</v>
      </c>
      <c r="N447" s="283">
        <v>184</v>
      </c>
      <c r="O447" s="276"/>
      <c r="P447" s="276"/>
      <c r="Q447" s="276"/>
      <c r="R447" s="276"/>
      <c r="S447" s="276"/>
      <c r="T447" s="276"/>
      <c r="U447" s="276"/>
      <c r="V447" s="276"/>
      <c r="W447" s="276"/>
      <c r="X447" s="276"/>
      <c r="Y447" s="276"/>
      <c r="Z447" s="276"/>
      <c r="AA447" s="276"/>
      <c r="AB447" s="276"/>
      <c r="AC447" s="276"/>
      <c r="AD447" s="276"/>
      <c r="AE447" s="276"/>
      <c r="AF447" s="276"/>
    </row>
    <row r="448" spans="1:32" ht="45">
      <c r="A448" s="276"/>
      <c r="B448" s="276"/>
      <c r="C448" s="276"/>
      <c r="D448" s="285"/>
      <c r="E448" s="276"/>
      <c r="F448" s="276"/>
      <c r="G448" s="285"/>
      <c r="H448" s="276"/>
      <c r="I448" s="285"/>
      <c r="J448" s="276"/>
      <c r="K448" s="283">
        <v>447</v>
      </c>
      <c r="L448" s="282" t="s">
        <v>5059</v>
      </c>
      <c r="M448" s="282" t="s">
        <v>5060</v>
      </c>
      <c r="N448" s="283">
        <v>184</v>
      </c>
      <c r="O448" s="276"/>
      <c r="P448" s="276"/>
      <c r="Q448" s="276"/>
      <c r="R448" s="276"/>
      <c r="S448" s="276"/>
      <c r="T448" s="276"/>
      <c r="U448" s="276"/>
      <c r="V448" s="276"/>
      <c r="W448" s="276"/>
      <c r="X448" s="276"/>
      <c r="Y448" s="276"/>
      <c r="Z448" s="276"/>
      <c r="AA448" s="276"/>
      <c r="AB448" s="276"/>
      <c r="AC448" s="276"/>
      <c r="AD448" s="276"/>
      <c r="AE448" s="276"/>
      <c r="AF448" s="276"/>
    </row>
    <row r="449" spans="1:32" ht="45">
      <c r="A449" s="276"/>
      <c r="B449" s="276"/>
      <c r="C449" s="276"/>
      <c r="D449" s="285"/>
      <c r="E449" s="276"/>
      <c r="F449" s="276"/>
      <c r="G449" s="285"/>
      <c r="H449" s="276"/>
      <c r="I449" s="285"/>
      <c r="J449" s="276"/>
      <c r="K449" s="283">
        <v>448</v>
      </c>
      <c r="L449" s="282" t="s">
        <v>5061</v>
      </c>
      <c r="M449" s="282" t="s">
        <v>5062</v>
      </c>
      <c r="N449" s="283">
        <v>184</v>
      </c>
      <c r="O449" s="276"/>
      <c r="P449" s="276"/>
      <c r="Q449" s="276"/>
      <c r="R449" s="276"/>
      <c r="S449" s="276"/>
      <c r="T449" s="276"/>
      <c r="U449" s="276"/>
      <c r="V449" s="276"/>
      <c r="W449" s="276"/>
      <c r="X449" s="276"/>
      <c r="Y449" s="276"/>
      <c r="Z449" s="276"/>
      <c r="AA449" s="276"/>
      <c r="AB449" s="276"/>
      <c r="AC449" s="276"/>
      <c r="AD449" s="276"/>
      <c r="AE449" s="276"/>
      <c r="AF449" s="276"/>
    </row>
    <row r="450" spans="1:32" ht="30">
      <c r="A450" s="276"/>
      <c r="B450" s="276"/>
      <c r="C450" s="276"/>
      <c r="D450" s="285"/>
      <c r="E450" s="276"/>
      <c r="F450" s="276"/>
      <c r="G450" s="285"/>
      <c r="H450" s="276"/>
      <c r="I450" s="285"/>
      <c r="J450" s="276"/>
      <c r="K450" s="283">
        <v>449</v>
      </c>
      <c r="L450" s="282" t="s">
        <v>5063</v>
      </c>
      <c r="M450" s="282" t="s">
        <v>5064</v>
      </c>
      <c r="N450" s="283">
        <v>185</v>
      </c>
      <c r="O450" s="276"/>
      <c r="P450" s="276"/>
      <c r="Q450" s="276"/>
      <c r="R450" s="276"/>
      <c r="S450" s="276"/>
      <c r="T450" s="276"/>
      <c r="U450" s="276"/>
      <c r="V450" s="276"/>
      <c r="W450" s="276"/>
      <c r="X450" s="276"/>
      <c r="Y450" s="276"/>
      <c r="Z450" s="276"/>
      <c r="AA450" s="276"/>
      <c r="AB450" s="276"/>
      <c r="AC450" s="276"/>
      <c r="AD450" s="276"/>
      <c r="AE450" s="276"/>
      <c r="AF450" s="276"/>
    </row>
    <row r="451" spans="1:32" ht="45">
      <c r="A451" s="276"/>
      <c r="B451" s="276"/>
      <c r="C451" s="276"/>
      <c r="D451" s="285"/>
      <c r="E451" s="276"/>
      <c r="F451" s="276"/>
      <c r="G451" s="285"/>
      <c r="H451" s="276"/>
      <c r="I451" s="285"/>
      <c r="J451" s="276"/>
      <c r="K451" s="283">
        <v>450</v>
      </c>
      <c r="L451" s="282" t="s">
        <v>5065</v>
      </c>
      <c r="M451" s="282" t="s">
        <v>5066</v>
      </c>
      <c r="N451" s="283">
        <v>185</v>
      </c>
      <c r="O451" s="276"/>
      <c r="P451" s="276"/>
      <c r="Q451" s="276"/>
      <c r="R451" s="276"/>
      <c r="S451" s="276"/>
      <c r="T451" s="276"/>
      <c r="U451" s="276"/>
      <c r="V451" s="276"/>
      <c r="W451" s="276"/>
      <c r="X451" s="276"/>
      <c r="Y451" s="276"/>
      <c r="Z451" s="276"/>
      <c r="AA451" s="276"/>
      <c r="AB451" s="276"/>
      <c r="AC451" s="276"/>
      <c r="AD451" s="276"/>
      <c r="AE451" s="276"/>
      <c r="AF451" s="276"/>
    </row>
    <row r="452" spans="1:32" ht="45">
      <c r="A452" s="276"/>
      <c r="B452" s="276"/>
      <c r="C452" s="276"/>
      <c r="D452" s="285"/>
      <c r="E452" s="276"/>
      <c r="F452" s="276"/>
      <c r="G452" s="285"/>
      <c r="H452" s="276"/>
      <c r="I452" s="285"/>
      <c r="J452" s="276"/>
      <c r="K452" s="283">
        <v>451</v>
      </c>
      <c r="L452" s="282" t="s">
        <v>5067</v>
      </c>
      <c r="M452" s="282" t="s">
        <v>5068</v>
      </c>
      <c r="N452" s="283">
        <v>185</v>
      </c>
      <c r="O452" s="276"/>
      <c r="P452" s="276"/>
      <c r="Q452" s="276"/>
      <c r="R452" s="276"/>
      <c r="S452" s="276"/>
      <c r="T452" s="276"/>
      <c r="U452" s="276"/>
      <c r="V452" s="276"/>
      <c r="W452" s="276"/>
      <c r="X452" s="276"/>
      <c r="Y452" s="276"/>
      <c r="Z452" s="276"/>
      <c r="AA452" s="276"/>
      <c r="AB452" s="276"/>
      <c r="AC452" s="276"/>
      <c r="AD452" s="276"/>
      <c r="AE452" s="276"/>
      <c r="AF452" s="276"/>
    </row>
    <row r="453" spans="1:32" ht="45">
      <c r="A453" s="276"/>
      <c r="B453" s="276"/>
      <c r="C453" s="276"/>
      <c r="D453" s="285"/>
      <c r="E453" s="276"/>
      <c r="F453" s="276"/>
      <c r="G453" s="285"/>
      <c r="H453" s="276"/>
      <c r="I453" s="285"/>
      <c r="J453" s="276"/>
      <c r="K453" s="283">
        <v>452</v>
      </c>
      <c r="L453" s="282" t="s">
        <v>5069</v>
      </c>
      <c r="M453" s="282" t="s">
        <v>5070</v>
      </c>
      <c r="N453" s="283">
        <v>185</v>
      </c>
      <c r="O453" s="276"/>
      <c r="P453" s="276"/>
      <c r="Q453" s="276"/>
      <c r="R453" s="276"/>
      <c r="S453" s="276"/>
      <c r="T453" s="276"/>
      <c r="U453" s="276"/>
      <c r="V453" s="276"/>
      <c r="W453" s="276"/>
      <c r="X453" s="276"/>
      <c r="Y453" s="276"/>
      <c r="Z453" s="276"/>
      <c r="AA453" s="276"/>
      <c r="AB453" s="276"/>
      <c r="AC453" s="276"/>
      <c r="AD453" s="276"/>
      <c r="AE453" s="276"/>
      <c r="AF453" s="276"/>
    </row>
    <row r="454" spans="1:32" ht="45">
      <c r="A454" s="276"/>
      <c r="B454" s="276"/>
      <c r="C454" s="276"/>
      <c r="D454" s="285"/>
      <c r="E454" s="276"/>
      <c r="F454" s="276"/>
      <c r="G454" s="285"/>
      <c r="H454" s="276"/>
      <c r="I454" s="285"/>
      <c r="J454" s="276"/>
      <c r="K454" s="283">
        <v>453</v>
      </c>
      <c r="L454" s="282" t="s">
        <v>5071</v>
      </c>
      <c r="M454" s="282" t="s">
        <v>5072</v>
      </c>
      <c r="N454" s="283">
        <v>185</v>
      </c>
      <c r="O454" s="276"/>
      <c r="P454" s="276"/>
      <c r="Q454" s="276"/>
      <c r="R454" s="276"/>
      <c r="S454" s="276"/>
      <c r="T454" s="276"/>
      <c r="U454" s="276"/>
      <c r="V454" s="276"/>
      <c r="W454" s="276"/>
      <c r="X454" s="276"/>
      <c r="Y454" s="276"/>
      <c r="Z454" s="276"/>
      <c r="AA454" s="276"/>
      <c r="AB454" s="276"/>
      <c r="AC454" s="276"/>
      <c r="AD454" s="276"/>
      <c r="AE454" s="276"/>
      <c r="AF454" s="276"/>
    </row>
    <row r="455" spans="1:32" ht="45">
      <c r="A455" s="276"/>
      <c r="B455" s="276"/>
      <c r="C455" s="276"/>
      <c r="D455" s="285"/>
      <c r="E455" s="276"/>
      <c r="F455" s="276"/>
      <c r="G455" s="285"/>
      <c r="H455" s="276"/>
      <c r="I455" s="285"/>
      <c r="J455" s="276"/>
      <c r="K455" s="283">
        <v>454</v>
      </c>
      <c r="L455" s="282" t="s">
        <v>5073</v>
      </c>
      <c r="M455" s="282" t="s">
        <v>5074</v>
      </c>
      <c r="N455" s="283">
        <v>185</v>
      </c>
      <c r="O455" s="276"/>
      <c r="P455" s="276"/>
      <c r="Q455" s="276"/>
      <c r="R455" s="276"/>
      <c r="S455" s="276"/>
      <c r="T455" s="276"/>
      <c r="U455" s="276"/>
      <c r="V455" s="276"/>
      <c r="W455" s="276"/>
      <c r="X455" s="276"/>
      <c r="Y455" s="276"/>
      <c r="Z455" s="276"/>
      <c r="AA455" s="276"/>
      <c r="AB455" s="276"/>
      <c r="AC455" s="276"/>
      <c r="AD455" s="276"/>
      <c r="AE455" s="276"/>
      <c r="AF455" s="276"/>
    </row>
    <row r="456" spans="1:32" ht="45">
      <c r="A456" s="276"/>
      <c r="B456" s="276"/>
      <c r="C456" s="276"/>
      <c r="D456" s="285"/>
      <c r="E456" s="276"/>
      <c r="F456" s="276"/>
      <c r="G456" s="285"/>
      <c r="H456" s="276"/>
      <c r="I456" s="285"/>
      <c r="J456" s="276"/>
      <c r="K456" s="283">
        <v>455</v>
      </c>
      <c r="L456" s="282" t="s">
        <v>5075</v>
      </c>
      <c r="M456" s="282" t="s">
        <v>5076</v>
      </c>
      <c r="N456" s="283">
        <v>185</v>
      </c>
      <c r="O456" s="276"/>
      <c r="P456" s="276"/>
      <c r="Q456" s="276"/>
      <c r="R456" s="276"/>
      <c r="S456" s="276"/>
      <c r="T456" s="276"/>
      <c r="U456" s="276"/>
      <c r="V456" s="276"/>
      <c r="W456" s="276"/>
      <c r="X456" s="276"/>
      <c r="Y456" s="276"/>
      <c r="Z456" s="276"/>
      <c r="AA456" s="276"/>
      <c r="AB456" s="276"/>
      <c r="AC456" s="276"/>
      <c r="AD456" s="276"/>
      <c r="AE456" s="276"/>
      <c r="AF456" s="276"/>
    </row>
    <row r="457" spans="1:32" ht="30">
      <c r="A457" s="276"/>
      <c r="B457" s="276"/>
      <c r="C457" s="276"/>
      <c r="D457" s="285"/>
      <c r="E457" s="276"/>
      <c r="F457" s="276"/>
      <c r="G457" s="285"/>
      <c r="H457" s="276"/>
      <c r="I457" s="285"/>
      <c r="J457" s="276"/>
      <c r="K457" s="283">
        <v>456</v>
      </c>
      <c r="L457" s="282" t="s">
        <v>5077</v>
      </c>
      <c r="M457" s="282" t="s">
        <v>5078</v>
      </c>
      <c r="N457" s="283">
        <v>186</v>
      </c>
      <c r="O457" s="276"/>
      <c r="P457" s="276"/>
      <c r="Q457" s="276"/>
      <c r="R457" s="276"/>
      <c r="S457" s="276"/>
      <c r="T457" s="276"/>
      <c r="U457" s="276"/>
      <c r="V457" s="276"/>
      <c r="W457" s="276"/>
      <c r="X457" s="276"/>
      <c r="Y457" s="276"/>
      <c r="Z457" s="276"/>
      <c r="AA457" s="276"/>
      <c r="AB457" s="276"/>
      <c r="AC457" s="276"/>
      <c r="AD457" s="276"/>
      <c r="AE457" s="276"/>
      <c r="AF457" s="276"/>
    </row>
    <row r="458" spans="1:32" ht="30">
      <c r="A458" s="276"/>
      <c r="B458" s="276"/>
      <c r="C458" s="276"/>
      <c r="D458" s="285"/>
      <c r="E458" s="276"/>
      <c r="F458" s="276"/>
      <c r="G458" s="285"/>
      <c r="H458" s="276"/>
      <c r="I458" s="285"/>
      <c r="J458" s="276"/>
      <c r="K458" s="283">
        <v>457</v>
      </c>
      <c r="L458" s="282" t="s">
        <v>5079</v>
      </c>
      <c r="M458" s="282" t="s">
        <v>5080</v>
      </c>
      <c r="N458" s="283">
        <v>187</v>
      </c>
      <c r="O458" s="276"/>
      <c r="P458" s="276"/>
      <c r="Q458" s="276"/>
      <c r="R458" s="276"/>
      <c r="S458" s="276"/>
      <c r="T458" s="276"/>
      <c r="U458" s="276"/>
      <c r="V458" s="276"/>
      <c r="W458" s="276"/>
      <c r="X458" s="276"/>
      <c r="Y458" s="276"/>
      <c r="Z458" s="276"/>
      <c r="AA458" s="276"/>
      <c r="AB458" s="276"/>
      <c r="AC458" s="276"/>
      <c r="AD458" s="276"/>
      <c r="AE458" s="276"/>
      <c r="AF458" s="276"/>
    </row>
    <row r="459" spans="1:32" ht="30">
      <c r="A459" s="276"/>
      <c r="B459" s="276"/>
      <c r="C459" s="276"/>
      <c r="D459" s="285"/>
      <c r="E459" s="276"/>
      <c r="F459" s="276"/>
      <c r="G459" s="285"/>
      <c r="H459" s="276"/>
      <c r="I459" s="285"/>
      <c r="J459" s="276"/>
      <c r="K459" s="283">
        <v>458</v>
      </c>
      <c r="L459" s="282" t="s">
        <v>5081</v>
      </c>
      <c r="M459" s="282" t="s">
        <v>5082</v>
      </c>
      <c r="N459" s="283">
        <v>187</v>
      </c>
      <c r="O459" s="276"/>
      <c r="P459" s="276"/>
      <c r="Q459" s="276"/>
      <c r="R459" s="276"/>
      <c r="S459" s="276"/>
      <c r="T459" s="276"/>
      <c r="U459" s="276"/>
      <c r="V459" s="276"/>
      <c r="W459" s="276"/>
      <c r="X459" s="276"/>
      <c r="Y459" s="276"/>
      <c r="Z459" s="276"/>
      <c r="AA459" s="276"/>
      <c r="AB459" s="276"/>
      <c r="AC459" s="276"/>
      <c r="AD459" s="276"/>
      <c r="AE459" s="276"/>
      <c r="AF459" s="276"/>
    </row>
    <row r="460" spans="1:32" ht="30">
      <c r="A460" s="276"/>
      <c r="B460" s="276"/>
      <c r="C460" s="276"/>
      <c r="D460" s="285"/>
      <c r="E460" s="276"/>
      <c r="F460" s="276"/>
      <c r="G460" s="285"/>
      <c r="H460" s="276"/>
      <c r="I460" s="285"/>
      <c r="J460" s="276"/>
      <c r="K460" s="283">
        <v>459</v>
      </c>
      <c r="L460" s="282" t="s">
        <v>5083</v>
      </c>
      <c r="M460" s="282" t="s">
        <v>5084</v>
      </c>
      <c r="N460" s="283">
        <v>187</v>
      </c>
      <c r="O460" s="276"/>
      <c r="P460" s="276"/>
      <c r="Q460" s="276"/>
      <c r="R460" s="276"/>
      <c r="S460" s="276"/>
      <c r="T460" s="276"/>
      <c r="U460" s="276"/>
      <c r="V460" s="276"/>
      <c r="W460" s="276"/>
      <c r="X460" s="276"/>
      <c r="Y460" s="276"/>
      <c r="Z460" s="276"/>
      <c r="AA460" s="276"/>
      <c r="AB460" s="276"/>
      <c r="AC460" s="276"/>
      <c r="AD460" s="276"/>
      <c r="AE460" s="276"/>
      <c r="AF460" s="276"/>
    </row>
    <row r="461" spans="1:32" ht="45">
      <c r="A461" s="276"/>
      <c r="B461" s="276"/>
      <c r="C461" s="276"/>
      <c r="D461" s="285"/>
      <c r="E461" s="276"/>
      <c r="F461" s="276"/>
      <c r="G461" s="285"/>
      <c r="H461" s="276"/>
      <c r="I461" s="285"/>
      <c r="J461" s="276"/>
      <c r="K461" s="283">
        <v>460</v>
      </c>
      <c r="L461" s="282" t="s">
        <v>5085</v>
      </c>
      <c r="M461" s="282" t="s">
        <v>5086</v>
      </c>
      <c r="N461" s="283">
        <v>187</v>
      </c>
      <c r="O461" s="276"/>
      <c r="P461" s="276"/>
      <c r="Q461" s="276"/>
      <c r="R461" s="276"/>
      <c r="S461" s="276"/>
      <c r="T461" s="276"/>
      <c r="U461" s="276"/>
      <c r="V461" s="276"/>
      <c r="W461" s="276"/>
      <c r="X461" s="276"/>
      <c r="Y461" s="276"/>
      <c r="Z461" s="276"/>
      <c r="AA461" s="276"/>
      <c r="AB461" s="276"/>
      <c r="AC461" s="276"/>
      <c r="AD461" s="276"/>
      <c r="AE461" s="276"/>
      <c r="AF461" s="276"/>
    </row>
    <row r="462" spans="1:32" ht="30">
      <c r="A462" s="276"/>
      <c r="B462" s="276"/>
      <c r="C462" s="276"/>
      <c r="D462" s="285"/>
      <c r="E462" s="276"/>
      <c r="F462" s="276"/>
      <c r="G462" s="285"/>
      <c r="H462" s="276"/>
      <c r="I462" s="285"/>
      <c r="J462" s="276"/>
      <c r="K462" s="283">
        <v>461</v>
      </c>
      <c r="L462" s="282" t="s">
        <v>5087</v>
      </c>
      <c r="M462" s="282" t="s">
        <v>5088</v>
      </c>
      <c r="N462" s="283">
        <v>187</v>
      </c>
      <c r="O462" s="276"/>
      <c r="P462" s="276"/>
      <c r="Q462" s="276"/>
      <c r="R462" s="276"/>
      <c r="S462" s="276"/>
      <c r="T462" s="276"/>
      <c r="U462" s="276"/>
      <c r="V462" s="276"/>
      <c r="W462" s="276"/>
      <c r="X462" s="276"/>
      <c r="Y462" s="276"/>
      <c r="Z462" s="276"/>
      <c r="AA462" s="276"/>
      <c r="AB462" s="276"/>
      <c r="AC462" s="276"/>
      <c r="AD462" s="276"/>
      <c r="AE462" s="276"/>
      <c r="AF462" s="276"/>
    </row>
    <row r="463" spans="1:32" ht="45">
      <c r="A463" s="276"/>
      <c r="B463" s="276"/>
      <c r="C463" s="276"/>
      <c r="D463" s="285"/>
      <c r="E463" s="276"/>
      <c r="F463" s="276"/>
      <c r="G463" s="285"/>
      <c r="H463" s="276"/>
      <c r="I463" s="285"/>
      <c r="J463" s="276"/>
      <c r="K463" s="283">
        <v>462</v>
      </c>
      <c r="L463" s="282" t="s">
        <v>5089</v>
      </c>
      <c r="M463" s="282" t="s">
        <v>5090</v>
      </c>
      <c r="N463" s="283">
        <v>188</v>
      </c>
      <c r="O463" s="276"/>
      <c r="P463" s="276"/>
      <c r="Q463" s="276"/>
      <c r="R463" s="276"/>
      <c r="S463" s="276"/>
      <c r="T463" s="276"/>
      <c r="U463" s="276"/>
      <c r="V463" s="276"/>
      <c r="W463" s="276"/>
      <c r="X463" s="276"/>
      <c r="Y463" s="276"/>
      <c r="Z463" s="276"/>
      <c r="AA463" s="276"/>
      <c r="AB463" s="276"/>
      <c r="AC463" s="276"/>
      <c r="AD463" s="276"/>
      <c r="AE463" s="276"/>
      <c r="AF463" s="276"/>
    </row>
    <row r="464" spans="1:32" ht="30">
      <c r="A464" s="276"/>
      <c r="B464" s="276"/>
      <c r="C464" s="276"/>
      <c r="D464" s="285"/>
      <c r="E464" s="276"/>
      <c r="F464" s="276"/>
      <c r="G464" s="285"/>
      <c r="H464" s="276"/>
      <c r="I464" s="285"/>
      <c r="J464" s="276"/>
      <c r="K464" s="283">
        <v>463</v>
      </c>
      <c r="L464" s="282" t="s">
        <v>5091</v>
      </c>
      <c r="M464" s="282" t="s">
        <v>5092</v>
      </c>
      <c r="N464" s="283">
        <v>189</v>
      </c>
      <c r="O464" s="276"/>
      <c r="P464" s="276"/>
      <c r="Q464" s="276"/>
      <c r="R464" s="276"/>
      <c r="S464" s="276"/>
      <c r="T464" s="276"/>
      <c r="U464" s="276"/>
      <c r="V464" s="276"/>
      <c r="W464" s="276"/>
      <c r="X464" s="276"/>
      <c r="Y464" s="276"/>
      <c r="Z464" s="276"/>
      <c r="AA464" s="276"/>
      <c r="AB464" s="276"/>
      <c r="AC464" s="276"/>
      <c r="AD464" s="276"/>
      <c r="AE464" s="276"/>
      <c r="AF464" s="276"/>
    </row>
    <row r="465" spans="1:32" ht="30">
      <c r="A465" s="276"/>
      <c r="B465" s="276"/>
      <c r="C465" s="276"/>
      <c r="D465" s="285"/>
      <c r="E465" s="276"/>
      <c r="F465" s="276"/>
      <c r="G465" s="285"/>
      <c r="H465" s="276"/>
      <c r="I465" s="285"/>
      <c r="J465" s="276"/>
      <c r="K465" s="283">
        <v>464</v>
      </c>
      <c r="L465" s="282" t="s">
        <v>5093</v>
      </c>
      <c r="M465" s="282" t="s">
        <v>5094</v>
      </c>
      <c r="N465" s="283">
        <v>189</v>
      </c>
      <c r="O465" s="276"/>
      <c r="P465" s="276"/>
      <c r="Q465" s="276"/>
      <c r="R465" s="276"/>
      <c r="S465" s="276"/>
      <c r="T465" s="276"/>
      <c r="U465" s="276"/>
      <c r="V465" s="276"/>
      <c r="W465" s="276"/>
      <c r="X465" s="276"/>
      <c r="Y465" s="276"/>
      <c r="Z465" s="276"/>
      <c r="AA465" s="276"/>
      <c r="AB465" s="276"/>
      <c r="AC465" s="276"/>
      <c r="AD465" s="276"/>
      <c r="AE465" s="276"/>
      <c r="AF465" s="276"/>
    </row>
    <row r="466" spans="1:32" ht="30">
      <c r="A466" s="276"/>
      <c r="B466" s="276"/>
      <c r="C466" s="276"/>
      <c r="D466" s="285"/>
      <c r="E466" s="276"/>
      <c r="F466" s="276"/>
      <c r="G466" s="285"/>
      <c r="H466" s="276"/>
      <c r="I466" s="285"/>
      <c r="J466" s="276"/>
      <c r="K466" s="283">
        <v>465</v>
      </c>
      <c r="L466" s="282" t="s">
        <v>5095</v>
      </c>
      <c r="M466" s="282" t="s">
        <v>5096</v>
      </c>
      <c r="N466" s="283">
        <v>189</v>
      </c>
      <c r="O466" s="276"/>
      <c r="P466" s="276"/>
      <c r="Q466" s="276"/>
      <c r="R466" s="276"/>
      <c r="S466" s="276"/>
      <c r="T466" s="276"/>
      <c r="U466" s="276"/>
      <c r="V466" s="276"/>
      <c r="W466" s="276"/>
      <c r="X466" s="276"/>
      <c r="Y466" s="276"/>
      <c r="Z466" s="276"/>
      <c r="AA466" s="276"/>
      <c r="AB466" s="276"/>
      <c r="AC466" s="276"/>
      <c r="AD466" s="276"/>
      <c r="AE466" s="276"/>
      <c r="AF466" s="276"/>
    </row>
    <row r="467" spans="1:32">
      <c r="A467" s="276"/>
      <c r="B467" s="276"/>
      <c r="C467" s="276"/>
      <c r="D467" s="285"/>
      <c r="E467" s="276"/>
      <c r="F467" s="276"/>
      <c r="G467" s="285"/>
      <c r="H467" s="276"/>
      <c r="I467" s="285"/>
      <c r="J467" s="276"/>
      <c r="K467" s="283">
        <v>466</v>
      </c>
      <c r="L467" s="282" t="s">
        <v>5097</v>
      </c>
      <c r="M467" s="282" t="s">
        <v>5098</v>
      </c>
      <c r="N467" s="283">
        <v>189</v>
      </c>
      <c r="O467" s="276"/>
      <c r="P467" s="276"/>
      <c r="Q467" s="276"/>
      <c r="R467" s="276"/>
      <c r="S467" s="276"/>
      <c r="T467" s="276"/>
      <c r="U467" s="276"/>
      <c r="V467" s="276"/>
      <c r="W467" s="276"/>
      <c r="X467" s="276"/>
      <c r="Y467" s="276"/>
      <c r="Z467" s="276"/>
      <c r="AA467" s="276"/>
      <c r="AB467" s="276"/>
      <c r="AC467" s="276"/>
      <c r="AD467" s="276"/>
      <c r="AE467" s="276"/>
      <c r="AF467" s="276"/>
    </row>
    <row r="468" spans="1:32">
      <c r="A468" s="276"/>
      <c r="B468" s="276"/>
      <c r="C468" s="276"/>
      <c r="D468" s="285"/>
      <c r="E468" s="276"/>
      <c r="F468" s="276"/>
      <c r="G468" s="285"/>
      <c r="H468" s="276"/>
      <c r="I468" s="285"/>
      <c r="J468" s="276"/>
      <c r="K468" s="283">
        <v>467</v>
      </c>
      <c r="L468" s="282" t="s">
        <v>5099</v>
      </c>
      <c r="M468" s="282" t="s">
        <v>5100</v>
      </c>
      <c r="N468" s="283">
        <v>189</v>
      </c>
      <c r="O468" s="276"/>
      <c r="P468" s="276"/>
      <c r="Q468" s="276"/>
      <c r="R468" s="276"/>
      <c r="S468" s="276"/>
      <c r="T468" s="276"/>
      <c r="U468" s="276"/>
      <c r="V468" s="276"/>
      <c r="W468" s="276"/>
      <c r="X468" s="276"/>
      <c r="Y468" s="276"/>
      <c r="Z468" s="276"/>
      <c r="AA468" s="276"/>
      <c r="AB468" s="276"/>
      <c r="AC468" s="276"/>
      <c r="AD468" s="276"/>
      <c r="AE468" s="276"/>
      <c r="AF468" s="276"/>
    </row>
    <row r="469" spans="1:32" ht="45">
      <c r="A469" s="276"/>
      <c r="B469" s="276"/>
      <c r="C469" s="276"/>
      <c r="D469" s="285"/>
      <c r="E469" s="276"/>
      <c r="F469" s="276"/>
      <c r="G469" s="285"/>
      <c r="H469" s="276"/>
      <c r="I469" s="285"/>
      <c r="J469" s="276"/>
      <c r="K469" s="283">
        <v>468</v>
      </c>
      <c r="L469" s="282" t="s">
        <v>5101</v>
      </c>
      <c r="M469" s="282" t="s">
        <v>5102</v>
      </c>
      <c r="N469" s="283">
        <v>190</v>
      </c>
      <c r="O469" s="276"/>
      <c r="P469" s="276"/>
      <c r="Q469" s="276"/>
      <c r="R469" s="276"/>
      <c r="S469" s="276"/>
      <c r="T469" s="276"/>
      <c r="U469" s="276"/>
      <c r="V469" s="276"/>
      <c r="W469" s="276"/>
      <c r="X469" s="276"/>
      <c r="Y469" s="276"/>
      <c r="Z469" s="276"/>
      <c r="AA469" s="276"/>
      <c r="AB469" s="276"/>
      <c r="AC469" s="276"/>
      <c r="AD469" s="276"/>
      <c r="AE469" s="276"/>
      <c r="AF469" s="276"/>
    </row>
    <row r="470" spans="1:32" ht="45">
      <c r="A470" s="276"/>
      <c r="B470" s="276"/>
      <c r="C470" s="276"/>
      <c r="D470" s="285"/>
      <c r="E470" s="276"/>
      <c r="F470" s="276"/>
      <c r="G470" s="285"/>
      <c r="H470" s="276"/>
      <c r="I470" s="285"/>
      <c r="J470" s="276"/>
      <c r="K470" s="283">
        <v>469</v>
      </c>
      <c r="L470" s="282" t="s">
        <v>5103</v>
      </c>
      <c r="M470" s="282" t="s">
        <v>5104</v>
      </c>
      <c r="N470" s="283">
        <v>190</v>
      </c>
      <c r="O470" s="276"/>
      <c r="P470" s="276"/>
      <c r="Q470" s="276"/>
      <c r="R470" s="276"/>
      <c r="S470" s="276"/>
      <c r="T470" s="276"/>
      <c r="U470" s="276"/>
      <c r="V470" s="276"/>
      <c r="W470" s="276"/>
      <c r="X470" s="276"/>
      <c r="Y470" s="276"/>
      <c r="Z470" s="276"/>
      <c r="AA470" s="276"/>
      <c r="AB470" s="276"/>
      <c r="AC470" s="276"/>
      <c r="AD470" s="276"/>
      <c r="AE470" s="276"/>
      <c r="AF470" s="276"/>
    </row>
    <row r="471" spans="1:32" ht="30">
      <c r="A471" s="276"/>
      <c r="B471" s="276"/>
      <c r="C471" s="276"/>
      <c r="D471" s="285"/>
      <c r="E471" s="276"/>
      <c r="F471" s="276"/>
      <c r="G471" s="285"/>
      <c r="H471" s="276"/>
      <c r="I471" s="285"/>
      <c r="J471" s="276"/>
      <c r="K471" s="283">
        <v>470</v>
      </c>
      <c r="L471" s="282" t="s">
        <v>5105</v>
      </c>
      <c r="M471" s="282" t="s">
        <v>5106</v>
      </c>
      <c r="N471" s="283">
        <v>190</v>
      </c>
      <c r="O471" s="276"/>
      <c r="P471" s="276"/>
      <c r="Q471" s="276"/>
      <c r="R471" s="276"/>
      <c r="S471" s="276"/>
      <c r="T471" s="276"/>
      <c r="U471" s="276"/>
      <c r="V471" s="276"/>
      <c r="W471" s="276"/>
      <c r="X471" s="276"/>
      <c r="Y471" s="276"/>
      <c r="Z471" s="276"/>
      <c r="AA471" s="276"/>
      <c r="AB471" s="276"/>
      <c r="AC471" s="276"/>
      <c r="AD471" s="276"/>
      <c r="AE471" s="276"/>
      <c r="AF471" s="276"/>
    </row>
    <row r="472" spans="1:32" ht="30">
      <c r="A472" s="276"/>
      <c r="B472" s="276"/>
      <c r="C472" s="276"/>
      <c r="D472" s="285"/>
      <c r="E472" s="276"/>
      <c r="F472" s="276"/>
      <c r="G472" s="285"/>
      <c r="H472" s="276"/>
      <c r="I472" s="285"/>
      <c r="J472" s="276"/>
      <c r="K472" s="283">
        <v>471</v>
      </c>
      <c r="L472" s="282" t="s">
        <v>5107</v>
      </c>
      <c r="M472" s="282" t="s">
        <v>5108</v>
      </c>
      <c r="N472" s="283">
        <v>191</v>
      </c>
      <c r="O472" s="276"/>
      <c r="P472" s="276"/>
      <c r="Q472" s="276"/>
      <c r="R472" s="276"/>
      <c r="S472" s="276"/>
      <c r="T472" s="276"/>
      <c r="U472" s="276"/>
      <c r="V472" s="276"/>
      <c r="W472" s="276"/>
      <c r="X472" s="276"/>
      <c r="Y472" s="276"/>
      <c r="Z472" s="276"/>
      <c r="AA472" s="276"/>
      <c r="AB472" s="276"/>
      <c r="AC472" s="276"/>
      <c r="AD472" s="276"/>
      <c r="AE472" s="276"/>
      <c r="AF472" s="276"/>
    </row>
    <row r="473" spans="1:32">
      <c r="A473" s="276"/>
      <c r="B473" s="276"/>
      <c r="C473" s="276"/>
      <c r="D473" s="285"/>
      <c r="E473" s="276"/>
      <c r="F473" s="276"/>
      <c r="G473" s="285"/>
      <c r="H473" s="276"/>
      <c r="I473" s="285"/>
      <c r="J473" s="276"/>
      <c r="K473" s="283">
        <v>472</v>
      </c>
      <c r="L473" s="282" t="s">
        <v>5109</v>
      </c>
      <c r="M473" s="282" t="s">
        <v>5110</v>
      </c>
      <c r="N473" s="283">
        <v>192</v>
      </c>
      <c r="O473" s="276"/>
      <c r="P473" s="276"/>
      <c r="Q473" s="276"/>
      <c r="R473" s="276"/>
      <c r="S473" s="276"/>
      <c r="T473" s="276"/>
      <c r="U473" s="276"/>
      <c r="V473" s="276"/>
      <c r="W473" s="276"/>
      <c r="X473" s="276"/>
      <c r="Y473" s="276"/>
      <c r="Z473" s="276"/>
      <c r="AA473" s="276"/>
      <c r="AB473" s="276"/>
      <c r="AC473" s="276"/>
      <c r="AD473" s="276"/>
      <c r="AE473" s="276"/>
      <c r="AF473" s="276"/>
    </row>
    <row r="474" spans="1:32">
      <c r="A474" s="276"/>
      <c r="B474" s="276"/>
      <c r="C474" s="276"/>
      <c r="D474" s="285"/>
      <c r="E474" s="276"/>
      <c r="F474" s="276"/>
      <c r="G474" s="285"/>
      <c r="H474" s="276"/>
      <c r="I474" s="285"/>
      <c r="J474" s="276"/>
      <c r="K474" s="283">
        <v>473</v>
      </c>
      <c r="L474" s="282" t="s">
        <v>5111</v>
      </c>
      <c r="M474" s="282" t="s">
        <v>5112</v>
      </c>
      <c r="N474" s="283">
        <v>193</v>
      </c>
      <c r="O474" s="276"/>
      <c r="P474" s="276"/>
      <c r="Q474" s="276"/>
      <c r="R474" s="276"/>
      <c r="S474" s="276"/>
      <c r="T474" s="276"/>
      <c r="U474" s="276"/>
      <c r="V474" s="276"/>
      <c r="W474" s="276"/>
      <c r="X474" s="276"/>
      <c r="Y474" s="276"/>
      <c r="Z474" s="276"/>
      <c r="AA474" s="276"/>
      <c r="AB474" s="276"/>
      <c r="AC474" s="276"/>
      <c r="AD474" s="276"/>
      <c r="AE474" s="276"/>
      <c r="AF474" s="276"/>
    </row>
    <row r="475" spans="1:32">
      <c r="A475" s="276"/>
      <c r="B475" s="276"/>
      <c r="C475" s="276"/>
      <c r="D475" s="285"/>
      <c r="E475" s="276"/>
      <c r="F475" s="276"/>
      <c r="G475" s="285"/>
      <c r="H475" s="276"/>
      <c r="I475" s="285"/>
      <c r="J475" s="276"/>
      <c r="K475" s="283">
        <v>474</v>
      </c>
      <c r="L475" s="282" t="s">
        <v>5113</v>
      </c>
      <c r="M475" s="282" t="s">
        <v>5114</v>
      </c>
      <c r="N475" s="283">
        <v>194</v>
      </c>
      <c r="O475" s="276"/>
      <c r="P475" s="276"/>
      <c r="Q475" s="276"/>
      <c r="R475" s="276"/>
      <c r="S475" s="276"/>
      <c r="T475" s="276"/>
      <c r="U475" s="276"/>
      <c r="V475" s="276"/>
      <c r="W475" s="276"/>
      <c r="X475" s="276"/>
      <c r="Y475" s="276"/>
      <c r="Z475" s="276"/>
      <c r="AA475" s="276"/>
      <c r="AB475" s="276"/>
      <c r="AC475" s="276"/>
      <c r="AD475" s="276"/>
      <c r="AE475" s="276"/>
      <c r="AF475" s="276"/>
    </row>
    <row r="476" spans="1:32">
      <c r="A476" s="276"/>
      <c r="B476" s="276"/>
      <c r="C476" s="276"/>
      <c r="D476" s="285"/>
      <c r="E476" s="276"/>
      <c r="F476" s="276"/>
      <c r="G476" s="285"/>
      <c r="H476" s="276"/>
      <c r="I476" s="285"/>
      <c r="J476" s="276"/>
      <c r="K476" s="283">
        <v>475</v>
      </c>
      <c r="L476" s="282" t="s">
        <v>5115</v>
      </c>
      <c r="M476" s="282" t="s">
        <v>5116</v>
      </c>
      <c r="N476" s="283">
        <v>195</v>
      </c>
      <c r="O476" s="276"/>
      <c r="P476" s="276"/>
      <c r="Q476" s="276"/>
      <c r="R476" s="276"/>
      <c r="S476" s="276"/>
      <c r="T476" s="276"/>
      <c r="U476" s="276"/>
      <c r="V476" s="276"/>
      <c r="W476" s="276"/>
      <c r="X476" s="276"/>
      <c r="Y476" s="276"/>
      <c r="Z476" s="276"/>
      <c r="AA476" s="276"/>
      <c r="AB476" s="276"/>
      <c r="AC476" s="276"/>
      <c r="AD476" s="276"/>
      <c r="AE476" s="276"/>
      <c r="AF476" s="276"/>
    </row>
    <row r="477" spans="1:32" ht="60">
      <c r="A477" s="276"/>
      <c r="B477" s="276"/>
      <c r="C477" s="276"/>
      <c r="D477" s="285"/>
      <c r="E477" s="276"/>
      <c r="F477" s="276"/>
      <c r="G477" s="285"/>
      <c r="H477" s="276"/>
      <c r="I477" s="285"/>
      <c r="J477" s="276"/>
      <c r="K477" s="283">
        <v>476</v>
      </c>
      <c r="L477" s="282" t="s">
        <v>5117</v>
      </c>
      <c r="M477" s="282" t="s">
        <v>5118</v>
      </c>
      <c r="N477" s="283">
        <v>196</v>
      </c>
      <c r="O477" s="276"/>
      <c r="P477" s="276"/>
      <c r="Q477" s="276"/>
      <c r="R477" s="276"/>
      <c r="S477" s="276"/>
      <c r="T477" s="276"/>
      <c r="U477" s="276"/>
      <c r="V477" s="276"/>
      <c r="W477" s="276"/>
      <c r="X477" s="276"/>
      <c r="Y477" s="276"/>
      <c r="Z477" s="276"/>
      <c r="AA477" s="276"/>
      <c r="AB477" s="276"/>
      <c r="AC477" s="276"/>
      <c r="AD477" s="276"/>
      <c r="AE477" s="276"/>
      <c r="AF477" s="276"/>
    </row>
    <row r="478" spans="1:32">
      <c r="A478" s="276"/>
      <c r="B478" s="276"/>
      <c r="C478" s="276"/>
      <c r="D478" s="285"/>
      <c r="E478" s="276"/>
      <c r="F478" s="276"/>
      <c r="G478" s="285"/>
      <c r="H478" s="276"/>
      <c r="I478" s="285"/>
      <c r="J478" s="276"/>
      <c r="K478" s="283">
        <v>477</v>
      </c>
      <c r="L478" s="282" t="s">
        <v>5119</v>
      </c>
      <c r="M478" s="282" t="s">
        <v>5120</v>
      </c>
      <c r="N478" s="283">
        <v>197</v>
      </c>
      <c r="O478" s="276"/>
      <c r="P478" s="276"/>
      <c r="Q478" s="276"/>
      <c r="R478" s="276"/>
      <c r="S478" s="276"/>
      <c r="T478" s="276"/>
      <c r="U478" s="276"/>
      <c r="V478" s="276"/>
      <c r="W478" s="276"/>
      <c r="X478" s="276"/>
      <c r="Y478" s="276"/>
      <c r="Z478" s="276"/>
      <c r="AA478" s="276"/>
      <c r="AB478" s="276"/>
      <c r="AC478" s="276"/>
      <c r="AD478" s="276"/>
      <c r="AE478" s="276"/>
      <c r="AF478" s="276"/>
    </row>
    <row r="479" spans="1:32">
      <c r="A479" s="276"/>
      <c r="B479" s="276"/>
      <c r="C479" s="276"/>
      <c r="D479" s="285"/>
      <c r="E479" s="276"/>
      <c r="F479" s="276"/>
      <c r="G479" s="285"/>
      <c r="H479" s="276"/>
      <c r="I479" s="285"/>
      <c r="J479" s="276"/>
      <c r="K479" s="283">
        <v>478</v>
      </c>
      <c r="L479" s="282" t="s">
        <v>5121</v>
      </c>
      <c r="M479" s="282" t="s">
        <v>5122</v>
      </c>
      <c r="N479" s="283">
        <v>197</v>
      </c>
      <c r="O479" s="276"/>
      <c r="P479" s="276"/>
      <c r="Q479" s="276"/>
      <c r="R479" s="276"/>
      <c r="S479" s="276"/>
      <c r="T479" s="276"/>
      <c r="U479" s="276"/>
      <c r="V479" s="276"/>
      <c r="W479" s="276"/>
      <c r="X479" s="276"/>
      <c r="Y479" s="276"/>
      <c r="Z479" s="276"/>
      <c r="AA479" s="276"/>
      <c r="AB479" s="276"/>
      <c r="AC479" s="276"/>
      <c r="AD479" s="276"/>
      <c r="AE479" s="276"/>
      <c r="AF479" s="276"/>
    </row>
    <row r="480" spans="1:32">
      <c r="A480" s="276"/>
      <c r="B480" s="276"/>
      <c r="C480" s="276"/>
      <c r="D480" s="285"/>
      <c r="E480" s="276"/>
      <c r="F480" s="276"/>
      <c r="G480" s="285"/>
      <c r="H480" s="276"/>
      <c r="I480" s="285"/>
      <c r="J480" s="276"/>
      <c r="K480" s="283">
        <v>479</v>
      </c>
      <c r="L480" s="282" t="s">
        <v>5123</v>
      </c>
      <c r="M480" s="282" t="s">
        <v>5124</v>
      </c>
      <c r="N480" s="283">
        <v>197</v>
      </c>
      <c r="O480" s="276"/>
      <c r="P480" s="276"/>
      <c r="Q480" s="276"/>
      <c r="R480" s="276"/>
      <c r="S480" s="276"/>
      <c r="T480" s="276"/>
      <c r="U480" s="276"/>
      <c r="V480" s="276"/>
      <c r="W480" s="276"/>
      <c r="X480" s="276"/>
      <c r="Y480" s="276"/>
      <c r="Z480" s="276"/>
      <c r="AA480" s="276"/>
      <c r="AB480" s="276"/>
      <c r="AC480" s="276"/>
      <c r="AD480" s="276"/>
      <c r="AE480" s="276"/>
      <c r="AF480" s="276"/>
    </row>
    <row r="481" spans="1:32" ht="60">
      <c r="A481" s="276"/>
      <c r="B481" s="276"/>
      <c r="C481" s="276"/>
      <c r="D481" s="285"/>
      <c r="E481" s="276"/>
      <c r="F481" s="276"/>
      <c r="G481" s="285"/>
      <c r="H481" s="276"/>
      <c r="I481" s="285"/>
      <c r="J481" s="276"/>
      <c r="K481" s="283">
        <v>480</v>
      </c>
      <c r="L481" s="282" t="s">
        <v>5125</v>
      </c>
      <c r="M481" s="282" t="s">
        <v>5126</v>
      </c>
      <c r="N481" s="283">
        <v>198</v>
      </c>
      <c r="O481" s="276"/>
      <c r="P481" s="276"/>
      <c r="Q481" s="276"/>
      <c r="R481" s="276"/>
      <c r="S481" s="276"/>
      <c r="T481" s="276"/>
      <c r="U481" s="276"/>
      <c r="V481" s="276"/>
      <c r="W481" s="276"/>
      <c r="X481" s="276"/>
      <c r="Y481" s="276"/>
      <c r="Z481" s="276"/>
      <c r="AA481" s="276"/>
      <c r="AB481" s="276"/>
      <c r="AC481" s="276"/>
      <c r="AD481" s="276"/>
      <c r="AE481" s="276"/>
      <c r="AF481" s="276"/>
    </row>
    <row r="482" spans="1:32" ht="60">
      <c r="A482" s="276"/>
      <c r="B482" s="276"/>
      <c r="C482" s="276"/>
      <c r="D482" s="285"/>
      <c r="E482" s="276"/>
      <c r="F482" s="276"/>
      <c r="G482" s="285"/>
      <c r="H482" s="276"/>
      <c r="I482" s="285"/>
      <c r="J482" s="276"/>
      <c r="K482" s="283">
        <v>481</v>
      </c>
      <c r="L482" s="282" t="s">
        <v>5127</v>
      </c>
      <c r="M482" s="282" t="s">
        <v>5128</v>
      </c>
      <c r="N482" s="283">
        <v>198</v>
      </c>
      <c r="O482" s="276"/>
      <c r="P482" s="276"/>
      <c r="Q482" s="276"/>
      <c r="R482" s="276"/>
      <c r="S482" s="276"/>
      <c r="T482" s="276"/>
      <c r="U482" s="276"/>
      <c r="V482" s="276"/>
      <c r="W482" s="276"/>
      <c r="X482" s="276"/>
      <c r="Y482" s="276"/>
      <c r="Z482" s="276"/>
      <c r="AA482" s="276"/>
      <c r="AB482" s="276"/>
      <c r="AC482" s="276"/>
      <c r="AD482" s="276"/>
      <c r="AE482" s="276"/>
      <c r="AF482" s="276"/>
    </row>
    <row r="483" spans="1:32" ht="30">
      <c r="A483" s="276"/>
      <c r="B483" s="276"/>
      <c r="C483" s="276"/>
      <c r="D483" s="285"/>
      <c r="E483" s="276"/>
      <c r="F483" s="276"/>
      <c r="G483" s="285"/>
      <c r="H483" s="276"/>
      <c r="I483" s="285"/>
      <c r="J483" s="276"/>
      <c r="K483" s="283">
        <v>482</v>
      </c>
      <c r="L483" s="282" t="s">
        <v>5129</v>
      </c>
      <c r="M483" s="282" t="s">
        <v>5130</v>
      </c>
      <c r="N483" s="283">
        <v>199</v>
      </c>
      <c r="O483" s="276"/>
      <c r="P483" s="276"/>
      <c r="Q483" s="276"/>
      <c r="R483" s="276"/>
      <c r="S483" s="276"/>
      <c r="T483" s="276"/>
      <c r="U483" s="276"/>
      <c r="V483" s="276"/>
      <c r="W483" s="276"/>
      <c r="X483" s="276"/>
      <c r="Y483" s="276"/>
      <c r="Z483" s="276"/>
      <c r="AA483" s="276"/>
      <c r="AB483" s="276"/>
      <c r="AC483" s="276"/>
      <c r="AD483" s="276"/>
      <c r="AE483" s="276"/>
      <c r="AF483" s="276"/>
    </row>
    <row r="484" spans="1:32" ht="60">
      <c r="A484" s="276"/>
      <c r="B484" s="276"/>
      <c r="C484" s="276"/>
      <c r="D484" s="285"/>
      <c r="E484" s="276"/>
      <c r="F484" s="276"/>
      <c r="G484" s="285"/>
      <c r="H484" s="276"/>
      <c r="I484" s="285"/>
      <c r="J484" s="276"/>
      <c r="K484" s="283">
        <v>483</v>
      </c>
      <c r="L484" s="282" t="s">
        <v>5131</v>
      </c>
      <c r="M484" s="282" t="s">
        <v>5132</v>
      </c>
      <c r="N484" s="283">
        <v>200</v>
      </c>
      <c r="O484" s="276"/>
      <c r="P484" s="276"/>
      <c r="Q484" s="276"/>
      <c r="R484" s="276"/>
      <c r="S484" s="276"/>
      <c r="T484" s="276"/>
      <c r="U484" s="276"/>
      <c r="V484" s="276"/>
      <c r="W484" s="276"/>
      <c r="X484" s="276"/>
      <c r="Y484" s="276"/>
      <c r="Z484" s="276"/>
      <c r="AA484" s="276"/>
      <c r="AB484" s="276"/>
      <c r="AC484" s="276"/>
      <c r="AD484" s="276"/>
      <c r="AE484" s="276"/>
      <c r="AF484" s="276"/>
    </row>
    <row r="485" spans="1:32" ht="60">
      <c r="A485" s="276"/>
      <c r="B485" s="276"/>
      <c r="C485" s="276"/>
      <c r="D485" s="285"/>
      <c r="E485" s="276"/>
      <c r="F485" s="276"/>
      <c r="G485" s="285"/>
      <c r="H485" s="276"/>
      <c r="I485" s="285"/>
      <c r="J485" s="276"/>
      <c r="K485" s="283">
        <v>484</v>
      </c>
      <c r="L485" s="282" t="s">
        <v>5133</v>
      </c>
      <c r="M485" s="282" t="s">
        <v>5134</v>
      </c>
      <c r="N485" s="283">
        <v>200</v>
      </c>
      <c r="O485" s="276"/>
      <c r="P485" s="276"/>
      <c r="Q485" s="276"/>
      <c r="R485" s="276"/>
      <c r="S485" s="276"/>
      <c r="T485" s="276"/>
      <c r="U485" s="276"/>
      <c r="V485" s="276"/>
      <c r="W485" s="276"/>
      <c r="X485" s="276"/>
      <c r="Y485" s="276"/>
      <c r="Z485" s="276"/>
      <c r="AA485" s="276"/>
      <c r="AB485" s="276"/>
      <c r="AC485" s="276"/>
      <c r="AD485" s="276"/>
      <c r="AE485" s="276"/>
      <c r="AF485" s="276"/>
    </row>
    <row r="486" spans="1:32" ht="30">
      <c r="A486" s="276"/>
      <c r="B486" s="276"/>
      <c r="C486" s="276"/>
      <c r="D486" s="285"/>
      <c r="E486" s="276"/>
      <c r="F486" s="276"/>
      <c r="G486" s="285"/>
      <c r="H486" s="276"/>
      <c r="I486" s="285"/>
      <c r="J486" s="276"/>
      <c r="K486" s="283">
        <v>485</v>
      </c>
      <c r="L486" s="282" t="s">
        <v>5135</v>
      </c>
      <c r="M486" s="282" t="s">
        <v>5136</v>
      </c>
      <c r="N486" s="283">
        <v>219</v>
      </c>
      <c r="O486" s="276"/>
      <c r="P486" s="276"/>
      <c r="Q486" s="276"/>
      <c r="R486" s="276"/>
      <c r="S486" s="276"/>
      <c r="T486" s="276"/>
      <c r="U486" s="276"/>
      <c r="V486" s="276"/>
      <c r="W486" s="276"/>
      <c r="X486" s="276"/>
      <c r="Y486" s="276"/>
      <c r="Z486" s="276"/>
      <c r="AA486" s="276"/>
      <c r="AB486" s="276"/>
      <c r="AC486" s="276"/>
      <c r="AD486" s="276"/>
      <c r="AE486" s="276"/>
      <c r="AF486" s="276"/>
    </row>
    <row r="487" spans="1:32" ht="75">
      <c r="A487" s="276"/>
      <c r="B487" s="276"/>
      <c r="C487" s="276"/>
      <c r="D487" s="285"/>
      <c r="E487" s="276"/>
      <c r="F487" s="276"/>
      <c r="G487" s="285"/>
      <c r="H487" s="276"/>
      <c r="I487" s="285"/>
      <c r="J487" s="276"/>
      <c r="K487" s="283">
        <v>486</v>
      </c>
      <c r="L487" s="282" t="s">
        <v>5137</v>
      </c>
      <c r="M487" s="282" t="s">
        <v>5138</v>
      </c>
      <c r="N487" s="283">
        <v>201</v>
      </c>
      <c r="O487" s="276"/>
      <c r="P487" s="276"/>
      <c r="Q487" s="276"/>
      <c r="R487" s="276"/>
      <c r="S487" s="276"/>
      <c r="T487" s="276"/>
      <c r="U487" s="276"/>
      <c r="V487" s="276"/>
      <c r="W487" s="276"/>
      <c r="X487" s="276"/>
      <c r="Y487" s="276"/>
      <c r="Z487" s="276"/>
      <c r="AA487" s="276"/>
      <c r="AB487" s="276"/>
      <c r="AC487" s="276"/>
      <c r="AD487" s="276"/>
      <c r="AE487" s="276"/>
      <c r="AF487" s="276"/>
    </row>
    <row r="488" spans="1:32" ht="60">
      <c r="A488" s="276"/>
      <c r="B488" s="276"/>
      <c r="C488" s="276"/>
      <c r="D488" s="285"/>
      <c r="E488" s="276"/>
      <c r="F488" s="276"/>
      <c r="G488" s="285"/>
      <c r="H488" s="276"/>
      <c r="I488" s="285"/>
      <c r="J488" s="276"/>
      <c r="K488" s="283">
        <v>487</v>
      </c>
      <c r="L488" s="282" t="s">
        <v>5139</v>
      </c>
      <c r="M488" s="282" t="s">
        <v>5140</v>
      </c>
      <c r="N488" s="283">
        <v>201</v>
      </c>
      <c r="O488" s="276"/>
      <c r="P488" s="276"/>
      <c r="Q488" s="276"/>
      <c r="R488" s="276"/>
      <c r="S488" s="276"/>
      <c r="T488" s="276"/>
      <c r="U488" s="276"/>
      <c r="V488" s="276"/>
      <c r="W488" s="276"/>
      <c r="X488" s="276"/>
      <c r="Y488" s="276"/>
      <c r="Z488" s="276"/>
      <c r="AA488" s="276"/>
      <c r="AB488" s="276"/>
      <c r="AC488" s="276"/>
      <c r="AD488" s="276"/>
      <c r="AE488" s="276"/>
      <c r="AF488" s="276"/>
    </row>
    <row r="489" spans="1:32" ht="45">
      <c r="A489" s="276"/>
      <c r="B489" s="276"/>
      <c r="C489" s="276"/>
      <c r="D489" s="285"/>
      <c r="E489" s="276"/>
      <c r="F489" s="276"/>
      <c r="G489" s="285"/>
      <c r="H489" s="276"/>
      <c r="I489" s="285"/>
      <c r="J489" s="276"/>
      <c r="K489" s="283">
        <v>488</v>
      </c>
      <c r="L489" s="282" t="s">
        <v>5141</v>
      </c>
      <c r="M489" s="282" t="s">
        <v>5142</v>
      </c>
      <c r="N489" s="283">
        <v>202</v>
      </c>
      <c r="O489" s="276"/>
      <c r="P489" s="276"/>
      <c r="Q489" s="276"/>
      <c r="R489" s="276"/>
      <c r="S489" s="276"/>
      <c r="T489" s="276"/>
      <c r="U489" s="276"/>
      <c r="V489" s="276"/>
      <c r="W489" s="276"/>
      <c r="X489" s="276"/>
      <c r="Y489" s="276"/>
      <c r="Z489" s="276"/>
      <c r="AA489" s="276"/>
      <c r="AB489" s="276"/>
      <c r="AC489" s="276"/>
      <c r="AD489" s="276"/>
      <c r="AE489" s="276"/>
      <c r="AF489" s="276"/>
    </row>
    <row r="490" spans="1:32" ht="45">
      <c r="A490" s="276"/>
      <c r="B490" s="276"/>
      <c r="C490" s="276"/>
      <c r="D490" s="285"/>
      <c r="E490" s="276"/>
      <c r="F490" s="276"/>
      <c r="G490" s="285"/>
      <c r="H490" s="276"/>
      <c r="I490" s="285"/>
      <c r="J490" s="276"/>
      <c r="K490" s="283">
        <v>489</v>
      </c>
      <c r="L490" s="282" t="s">
        <v>5143</v>
      </c>
      <c r="M490" s="282" t="s">
        <v>5144</v>
      </c>
      <c r="N490" s="283">
        <v>202</v>
      </c>
      <c r="O490" s="276"/>
      <c r="P490" s="276"/>
      <c r="Q490" s="276"/>
      <c r="R490" s="276"/>
      <c r="S490" s="276"/>
      <c r="T490" s="276"/>
      <c r="U490" s="276"/>
      <c r="V490" s="276"/>
      <c r="W490" s="276"/>
      <c r="X490" s="276"/>
      <c r="Y490" s="276"/>
      <c r="Z490" s="276"/>
      <c r="AA490" s="276"/>
      <c r="AB490" s="276"/>
      <c r="AC490" s="276"/>
      <c r="AD490" s="276"/>
      <c r="AE490" s="276"/>
      <c r="AF490" s="276"/>
    </row>
    <row r="491" spans="1:32" ht="45">
      <c r="A491" s="276"/>
      <c r="B491" s="276"/>
      <c r="C491" s="276"/>
      <c r="D491" s="285"/>
      <c r="E491" s="276"/>
      <c r="F491" s="276"/>
      <c r="G491" s="285"/>
      <c r="H491" s="276"/>
      <c r="I491" s="285"/>
      <c r="J491" s="276"/>
      <c r="K491" s="283">
        <v>490</v>
      </c>
      <c r="L491" s="282" t="s">
        <v>5145</v>
      </c>
      <c r="M491" s="282" t="s">
        <v>5146</v>
      </c>
      <c r="N491" s="283">
        <v>202</v>
      </c>
      <c r="O491" s="276"/>
      <c r="P491" s="276"/>
      <c r="Q491" s="276"/>
      <c r="R491" s="276"/>
      <c r="S491" s="276"/>
      <c r="T491" s="276"/>
      <c r="U491" s="276"/>
      <c r="V491" s="276"/>
      <c r="W491" s="276"/>
      <c r="X491" s="276"/>
      <c r="Y491" s="276"/>
      <c r="Z491" s="276"/>
      <c r="AA491" s="276"/>
      <c r="AB491" s="276"/>
      <c r="AC491" s="276"/>
      <c r="AD491" s="276"/>
      <c r="AE491" s="276"/>
      <c r="AF491" s="276"/>
    </row>
    <row r="492" spans="1:32" ht="30">
      <c r="A492" s="276"/>
      <c r="B492" s="276"/>
      <c r="C492" s="276"/>
      <c r="D492" s="285"/>
      <c r="E492" s="276"/>
      <c r="F492" s="276"/>
      <c r="G492" s="285"/>
      <c r="H492" s="276"/>
      <c r="I492" s="285"/>
      <c r="J492" s="276"/>
      <c r="K492" s="283">
        <v>491</v>
      </c>
      <c r="L492" s="282" t="s">
        <v>5147</v>
      </c>
      <c r="M492" s="282" t="s">
        <v>5148</v>
      </c>
      <c r="N492" s="283">
        <v>202</v>
      </c>
      <c r="O492" s="276"/>
      <c r="P492" s="276"/>
      <c r="Q492" s="276"/>
      <c r="R492" s="276"/>
      <c r="S492" s="276"/>
      <c r="T492" s="276"/>
      <c r="U492" s="276"/>
      <c r="V492" s="276"/>
      <c r="W492" s="276"/>
      <c r="X492" s="276"/>
      <c r="Y492" s="276"/>
      <c r="Z492" s="276"/>
      <c r="AA492" s="276"/>
      <c r="AB492" s="276"/>
      <c r="AC492" s="276"/>
      <c r="AD492" s="276"/>
      <c r="AE492" s="276"/>
      <c r="AF492" s="276"/>
    </row>
    <row r="493" spans="1:32" ht="45">
      <c r="A493" s="276"/>
      <c r="B493" s="276"/>
      <c r="C493" s="276"/>
      <c r="D493" s="285"/>
      <c r="E493" s="276"/>
      <c r="F493" s="276"/>
      <c r="G493" s="285"/>
      <c r="H493" s="276"/>
      <c r="I493" s="285"/>
      <c r="J493" s="276"/>
      <c r="K493" s="283">
        <v>492</v>
      </c>
      <c r="L493" s="282" t="s">
        <v>5149</v>
      </c>
      <c r="M493" s="282" t="s">
        <v>5150</v>
      </c>
      <c r="N493" s="283">
        <v>202</v>
      </c>
      <c r="O493" s="276"/>
      <c r="P493" s="276"/>
      <c r="Q493" s="276"/>
      <c r="R493" s="276"/>
      <c r="S493" s="276"/>
      <c r="T493" s="276"/>
      <c r="U493" s="276"/>
      <c r="V493" s="276"/>
      <c r="W493" s="276"/>
      <c r="X493" s="276"/>
      <c r="Y493" s="276"/>
      <c r="Z493" s="276"/>
      <c r="AA493" s="276"/>
      <c r="AB493" s="276"/>
      <c r="AC493" s="276"/>
      <c r="AD493" s="276"/>
      <c r="AE493" s="276"/>
      <c r="AF493" s="276"/>
    </row>
    <row r="494" spans="1:32" ht="30">
      <c r="A494" s="276"/>
      <c r="B494" s="276"/>
      <c r="C494" s="276"/>
      <c r="D494" s="285"/>
      <c r="E494" s="276"/>
      <c r="F494" s="276"/>
      <c r="G494" s="285"/>
      <c r="H494" s="276"/>
      <c r="I494" s="285"/>
      <c r="J494" s="276"/>
      <c r="K494" s="283">
        <v>493</v>
      </c>
      <c r="L494" s="282" t="s">
        <v>5151</v>
      </c>
      <c r="M494" s="282" t="s">
        <v>5152</v>
      </c>
      <c r="N494" s="283">
        <v>202</v>
      </c>
      <c r="O494" s="276"/>
      <c r="P494" s="276"/>
      <c r="Q494" s="276"/>
      <c r="R494" s="276"/>
      <c r="S494" s="276"/>
      <c r="T494" s="276"/>
      <c r="U494" s="276"/>
      <c r="V494" s="276"/>
      <c r="W494" s="276"/>
      <c r="X494" s="276"/>
      <c r="Y494" s="276"/>
      <c r="Z494" s="276"/>
      <c r="AA494" s="276"/>
      <c r="AB494" s="276"/>
      <c r="AC494" s="276"/>
      <c r="AD494" s="276"/>
      <c r="AE494" s="276"/>
      <c r="AF494" s="276"/>
    </row>
    <row r="495" spans="1:32" ht="30">
      <c r="A495" s="276"/>
      <c r="B495" s="276"/>
      <c r="C495" s="276"/>
      <c r="D495" s="285"/>
      <c r="E495" s="276"/>
      <c r="F495" s="276"/>
      <c r="G495" s="285"/>
      <c r="H495" s="276"/>
      <c r="I495" s="285"/>
      <c r="J495" s="276"/>
      <c r="K495" s="283">
        <v>494</v>
      </c>
      <c r="L495" s="282" t="s">
        <v>5153</v>
      </c>
      <c r="M495" s="282" t="s">
        <v>5154</v>
      </c>
      <c r="N495" s="283">
        <v>203</v>
      </c>
      <c r="O495" s="276"/>
      <c r="P495" s="276"/>
      <c r="Q495" s="276"/>
      <c r="R495" s="276"/>
      <c r="S495" s="276"/>
      <c r="T495" s="276"/>
      <c r="U495" s="276"/>
      <c r="V495" s="276"/>
      <c r="W495" s="276"/>
      <c r="X495" s="276"/>
      <c r="Y495" s="276"/>
      <c r="Z495" s="276"/>
      <c r="AA495" s="276"/>
      <c r="AB495" s="276"/>
      <c r="AC495" s="276"/>
      <c r="AD495" s="276"/>
      <c r="AE495" s="276"/>
      <c r="AF495" s="276"/>
    </row>
    <row r="496" spans="1:32" ht="45">
      <c r="A496" s="276"/>
      <c r="B496" s="276"/>
      <c r="C496" s="276"/>
      <c r="D496" s="285"/>
      <c r="E496" s="276"/>
      <c r="F496" s="276"/>
      <c r="G496" s="285"/>
      <c r="H496" s="276"/>
      <c r="I496" s="285"/>
      <c r="J496" s="276"/>
      <c r="K496" s="283">
        <v>495</v>
      </c>
      <c r="L496" s="282" t="s">
        <v>5155</v>
      </c>
      <c r="M496" s="282" t="s">
        <v>5156</v>
      </c>
      <c r="N496" s="283">
        <v>203</v>
      </c>
      <c r="O496" s="276"/>
      <c r="P496" s="276"/>
      <c r="Q496" s="276"/>
      <c r="R496" s="276"/>
      <c r="S496" s="276"/>
      <c r="T496" s="276"/>
      <c r="U496" s="276"/>
      <c r="V496" s="276"/>
      <c r="W496" s="276"/>
      <c r="X496" s="276"/>
      <c r="Y496" s="276"/>
      <c r="Z496" s="276"/>
      <c r="AA496" s="276"/>
      <c r="AB496" s="276"/>
      <c r="AC496" s="276"/>
      <c r="AD496" s="276"/>
      <c r="AE496" s="276"/>
      <c r="AF496" s="276"/>
    </row>
    <row r="497" spans="1:32" ht="45">
      <c r="A497" s="276"/>
      <c r="B497" s="276"/>
      <c r="C497" s="276"/>
      <c r="D497" s="285"/>
      <c r="E497" s="276"/>
      <c r="F497" s="276"/>
      <c r="G497" s="285"/>
      <c r="H497" s="276"/>
      <c r="I497" s="285"/>
      <c r="J497" s="276"/>
      <c r="K497" s="283">
        <v>496</v>
      </c>
      <c r="L497" s="282" t="s">
        <v>5157</v>
      </c>
      <c r="M497" s="282" t="s">
        <v>5158</v>
      </c>
      <c r="N497" s="283">
        <v>204</v>
      </c>
      <c r="O497" s="276"/>
      <c r="P497" s="276"/>
      <c r="Q497" s="276"/>
      <c r="R497" s="276"/>
      <c r="S497" s="276"/>
      <c r="T497" s="276"/>
      <c r="U497" s="276"/>
      <c r="V497" s="276"/>
      <c r="W497" s="276"/>
      <c r="X497" s="276"/>
      <c r="Y497" s="276"/>
      <c r="Z497" s="276"/>
      <c r="AA497" s="276"/>
      <c r="AB497" s="276"/>
      <c r="AC497" s="276"/>
      <c r="AD497" s="276"/>
      <c r="AE497" s="276"/>
      <c r="AF497" s="276"/>
    </row>
    <row r="498" spans="1:32" ht="45">
      <c r="A498" s="276"/>
      <c r="B498" s="276"/>
      <c r="C498" s="276"/>
      <c r="D498" s="285"/>
      <c r="E498" s="276"/>
      <c r="F498" s="276"/>
      <c r="G498" s="285"/>
      <c r="H498" s="276"/>
      <c r="I498" s="285"/>
      <c r="J498" s="276"/>
      <c r="K498" s="283">
        <v>497</v>
      </c>
      <c r="L498" s="282" t="s">
        <v>5159</v>
      </c>
      <c r="M498" s="282" t="s">
        <v>5160</v>
      </c>
      <c r="N498" s="283">
        <v>204</v>
      </c>
      <c r="O498" s="276"/>
      <c r="P498" s="276"/>
      <c r="Q498" s="276"/>
      <c r="R498" s="276"/>
      <c r="S498" s="276"/>
      <c r="T498" s="276"/>
      <c r="U498" s="276"/>
      <c r="V498" s="276"/>
      <c r="W498" s="276"/>
      <c r="X498" s="276"/>
      <c r="Y498" s="276"/>
      <c r="Z498" s="276"/>
      <c r="AA498" s="276"/>
      <c r="AB498" s="276"/>
      <c r="AC498" s="276"/>
      <c r="AD498" s="276"/>
      <c r="AE498" s="276"/>
      <c r="AF498" s="276"/>
    </row>
    <row r="499" spans="1:32" ht="30">
      <c r="A499" s="276"/>
      <c r="B499" s="276"/>
      <c r="C499" s="276"/>
      <c r="D499" s="285"/>
      <c r="E499" s="276"/>
      <c r="F499" s="276"/>
      <c r="G499" s="285"/>
      <c r="H499" s="276"/>
      <c r="I499" s="285"/>
      <c r="J499" s="276"/>
      <c r="K499" s="283">
        <v>498</v>
      </c>
      <c r="L499" s="282" t="s">
        <v>5161</v>
      </c>
      <c r="M499" s="282" t="s">
        <v>5162</v>
      </c>
      <c r="N499" s="283">
        <v>204</v>
      </c>
      <c r="O499" s="276"/>
      <c r="P499" s="276"/>
      <c r="Q499" s="276"/>
      <c r="R499" s="276"/>
      <c r="S499" s="276"/>
      <c r="T499" s="276"/>
      <c r="U499" s="276"/>
      <c r="V499" s="276"/>
      <c r="W499" s="276"/>
      <c r="X499" s="276"/>
      <c r="Y499" s="276"/>
      <c r="Z499" s="276"/>
      <c r="AA499" s="276"/>
      <c r="AB499" s="276"/>
      <c r="AC499" s="276"/>
      <c r="AD499" s="276"/>
      <c r="AE499" s="276"/>
      <c r="AF499" s="276"/>
    </row>
    <row r="500" spans="1:32">
      <c r="A500" s="276"/>
      <c r="B500" s="276"/>
      <c r="C500" s="276"/>
      <c r="D500" s="285"/>
      <c r="E500" s="276"/>
      <c r="F500" s="276"/>
      <c r="G500" s="285"/>
      <c r="H500" s="276"/>
      <c r="I500" s="285"/>
      <c r="J500" s="276"/>
      <c r="K500" s="283">
        <v>499</v>
      </c>
      <c r="L500" s="282" t="s">
        <v>5163</v>
      </c>
      <c r="M500" s="282" t="s">
        <v>5164</v>
      </c>
      <c r="N500" s="283">
        <v>205</v>
      </c>
      <c r="O500" s="276"/>
      <c r="P500" s="276"/>
      <c r="Q500" s="276"/>
      <c r="R500" s="276"/>
      <c r="S500" s="276"/>
      <c r="T500" s="276"/>
      <c r="U500" s="276"/>
      <c r="V500" s="276"/>
      <c r="W500" s="276"/>
      <c r="X500" s="276"/>
      <c r="Y500" s="276"/>
      <c r="Z500" s="276"/>
      <c r="AA500" s="276"/>
      <c r="AB500" s="276"/>
      <c r="AC500" s="276"/>
      <c r="AD500" s="276"/>
      <c r="AE500" s="276"/>
      <c r="AF500" s="276"/>
    </row>
    <row r="501" spans="1:32">
      <c r="A501" s="276"/>
      <c r="B501" s="276"/>
      <c r="C501" s="276"/>
      <c r="D501" s="285"/>
      <c r="E501" s="276"/>
      <c r="F501" s="276"/>
      <c r="G501" s="285"/>
      <c r="H501" s="276"/>
      <c r="I501" s="285"/>
      <c r="J501" s="276"/>
      <c r="K501" s="283">
        <v>500</v>
      </c>
      <c r="L501" s="282" t="s">
        <v>5165</v>
      </c>
      <c r="M501" s="282" t="s">
        <v>5166</v>
      </c>
      <c r="N501" s="283">
        <v>205</v>
      </c>
      <c r="O501" s="276"/>
      <c r="P501" s="276"/>
      <c r="Q501" s="276"/>
      <c r="R501" s="276"/>
      <c r="S501" s="276"/>
      <c r="T501" s="276"/>
      <c r="U501" s="276"/>
      <c r="V501" s="276"/>
      <c r="W501" s="276"/>
      <c r="X501" s="276"/>
      <c r="Y501" s="276"/>
      <c r="Z501" s="276"/>
      <c r="AA501" s="276"/>
      <c r="AB501" s="276"/>
      <c r="AC501" s="276"/>
      <c r="AD501" s="276"/>
      <c r="AE501" s="276"/>
      <c r="AF501" s="276"/>
    </row>
    <row r="502" spans="1:32">
      <c r="A502" s="276"/>
      <c r="B502" s="276"/>
      <c r="C502" s="276"/>
      <c r="D502" s="285"/>
      <c r="E502" s="276"/>
      <c r="F502" s="276"/>
      <c r="G502" s="285"/>
      <c r="H502" s="276"/>
      <c r="I502" s="285"/>
      <c r="J502" s="276"/>
      <c r="K502" s="283">
        <v>501</v>
      </c>
      <c r="L502" s="282" t="s">
        <v>5167</v>
      </c>
      <c r="M502" s="282" t="s">
        <v>5168</v>
      </c>
      <c r="N502" s="283">
        <v>206</v>
      </c>
      <c r="O502" s="276"/>
      <c r="P502" s="276"/>
      <c r="Q502" s="276"/>
      <c r="R502" s="276"/>
      <c r="S502" s="276"/>
      <c r="T502" s="276"/>
      <c r="U502" s="276"/>
      <c r="V502" s="276"/>
      <c r="W502" s="276"/>
      <c r="X502" s="276"/>
      <c r="Y502" s="276"/>
      <c r="Z502" s="276"/>
      <c r="AA502" s="276"/>
      <c r="AB502" s="276"/>
      <c r="AC502" s="276"/>
      <c r="AD502" s="276"/>
      <c r="AE502" s="276"/>
      <c r="AF502" s="276"/>
    </row>
    <row r="503" spans="1:32">
      <c r="A503" s="276"/>
      <c r="B503" s="276"/>
      <c r="C503" s="276"/>
      <c r="D503" s="285"/>
      <c r="E503" s="276"/>
      <c r="F503" s="276"/>
      <c r="G503" s="285"/>
      <c r="H503" s="276"/>
      <c r="I503" s="285"/>
      <c r="J503" s="276"/>
      <c r="K503" s="283">
        <v>502</v>
      </c>
      <c r="L503" s="282" t="s">
        <v>5169</v>
      </c>
      <c r="M503" s="282" t="s">
        <v>5170</v>
      </c>
      <c r="N503" s="283">
        <v>206</v>
      </c>
      <c r="O503" s="276"/>
      <c r="P503" s="276"/>
      <c r="Q503" s="276"/>
      <c r="R503" s="276"/>
      <c r="S503" s="276"/>
      <c r="T503" s="276"/>
      <c r="U503" s="276"/>
      <c r="V503" s="276"/>
      <c r="W503" s="276"/>
      <c r="X503" s="276"/>
      <c r="Y503" s="276"/>
      <c r="Z503" s="276"/>
      <c r="AA503" s="276"/>
      <c r="AB503" s="276"/>
      <c r="AC503" s="276"/>
      <c r="AD503" s="276"/>
      <c r="AE503" s="276"/>
      <c r="AF503" s="276"/>
    </row>
    <row r="504" spans="1:32">
      <c r="A504" s="276"/>
      <c r="B504" s="276"/>
      <c r="C504" s="276"/>
      <c r="D504" s="285"/>
      <c r="E504" s="276"/>
      <c r="F504" s="276"/>
      <c r="G504" s="285"/>
      <c r="H504" s="276"/>
      <c r="I504" s="285"/>
      <c r="J504" s="276"/>
      <c r="K504" s="283">
        <v>503</v>
      </c>
      <c r="L504" s="282" t="s">
        <v>5171</v>
      </c>
      <c r="M504" s="282" t="s">
        <v>5172</v>
      </c>
      <c r="N504" s="283">
        <v>207</v>
      </c>
      <c r="O504" s="276"/>
      <c r="P504" s="276"/>
      <c r="Q504" s="276"/>
      <c r="R504" s="276"/>
      <c r="S504" s="276"/>
      <c r="T504" s="276"/>
      <c r="U504" s="276"/>
      <c r="V504" s="276"/>
      <c r="W504" s="276"/>
      <c r="X504" s="276"/>
      <c r="Y504" s="276"/>
      <c r="Z504" s="276"/>
      <c r="AA504" s="276"/>
      <c r="AB504" s="276"/>
      <c r="AC504" s="276"/>
      <c r="AD504" s="276"/>
      <c r="AE504" s="276"/>
      <c r="AF504" s="276"/>
    </row>
    <row r="505" spans="1:32">
      <c r="A505" s="276"/>
      <c r="B505" s="276"/>
      <c r="C505" s="276"/>
      <c r="D505" s="285"/>
      <c r="E505" s="276"/>
      <c r="F505" s="276"/>
      <c r="G505" s="285"/>
      <c r="H505" s="276"/>
      <c r="I505" s="285"/>
      <c r="J505" s="276"/>
      <c r="K505" s="283">
        <v>504</v>
      </c>
      <c r="L505" s="282" t="s">
        <v>5173</v>
      </c>
      <c r="M505" s="282" t="s">
        <v>5174</v>
      </c>
      <c r="N505" s="283">
        <v>208</v>
      </c>
      <c r="O505" s="276"/>
      <c r="P505" s="276"/>
      <c r="Q505" s="276"/>
      <c r="R505" s="276"/>
      <c r="S505" s="276"/>
      <c r="T505" s="276"/>
      <c r="U505" s="276"/>
      <c r="V505" s="276"/>
      <c r="W505" s="276"/>
      <c r="X505" s="276"/>
      <c r="Y505" s="276"/>
      <c r="Z505" s="276"/>
      <c r="AA505" s="276"/>
      <c r="AB505" s="276"/>
      <c r="AC505" s="276"/>
      <c r="AD505" s="276"/>
      <c r="AE505" s="276"/>
      <c r="AF505" s="276"/>
    </row>
    <row r="506" spans="1:32">
      <c r="A506" s="276"/>
      <c r="B506" s="276"/>
      <c r="C506" s="276"/>
      <c r="D506" s="285"/>
      <c r="E506" s="276"/>
      <c r="F506" s="276"/>
      <c r="G506" s="285"/>
      <c r="H506" s="276"/>
      <c r="I506" s="285"/>
      <c r="J506" s="276"/>
      <c r="K506" s="283">
        <v>505</v>
      </c>
      <c r="L506" s="282" t="s">
        <v>5175</v>
      </c>
      <c r="M506" s="282" t="s">
        <v>5176</v>
      </c>
      <c r="N506" s="283">
        <v>209</v>
      </c>
      <c r="O506" s="276"/>
      <c r="P506" s="276"/>
      <c r="Q506" s="276"/>
      <c r="R506" s="276"/>
      <c r="S506" s="276"/>
      <c r="T506" s="276"/>
      <c r="U506" s="276"/>
      <c r="V506" s="276"/>
      <c r="W506" s="276"/>
      <c r="X506" s="276"/>
      <c r="Y506" s="276"/>
      <c r="Z506" s="276"/>
      <c r="AA506" s="276"/>
      <c r="AB506" s="276"/>
      <c r="AC506" s="276"/>
      <c r="AD506" s="276"/>
      <c r="AE506" s="276"/>
      <c r="AF506" s="276"/>
    </row>
    <row r="507" spans="1:32" ht="30">
      <c r="A507" s="276"/>
      <c r="B507" s="276"/>
      <c r="C507" s="276"/>
      <c r="D507" s="285"/>
      <c r="E507" s="276"/>
      <c r="F507" s="276"/>
      <c r="G507" s="285"/>
      <c r="H507" s="276"/>
      <c r="I507" s="285"/>
      <c r="J507" s="276"/>
      <c r="K507" s="283">
        <v>506</v>
      </c>
      <c r="L507" s="282" t="s">
        <v>5177</v>
      </c>
      <c r="M507" s="282" t="s">
        <v>5178</v>
      </c>
      <c r="N507" s="283">
        <v>210</v>
      </c>
      <c r="O507" s="276"/>
      <c r="P507" s="276"/>
      <c r="Q507" s="276"/>
      <c r="R507" s="276"/>
      <c r="S507" s="276"/>
      <c r="T507" s="276"/>
      <c r="U507" s="276"/>
      <c r="V507" s="276"/>
      <c r="W507" s="276"/>
      <c r="X507" s="276"/>
      <c r="Y507" s="276"/>
      <c r="Z507" s="276"/>
      <c r="AA507" s="276"/>
      <c r="AB507" s="276"/>
      <c r="AC507" s="276"/>
      <c r="AD507" s="276"/>
      <c r="AE507" s="276"/>
      <c r="AF507" s="276"/>
    </row>
    <row r="508" spans="1:32">
      <c r="A508" s="276"/>
      <c r="B508" s="276"/>
      <c r="C508" s="276"/>
      <c r="D508" s="285"/>
      <c r="E508" s="276"/>
      <c r="F508" s="276"/>
      <c r="G508" s="285"/>
      <c r="H508" s="276"/>
      <c r="I508" s="285"/>
      <c r="J508" s="276"/>
      <c r="K508" s="283">
        <v>507</v>
      </c>
      <c r="L508" s="282" t="s">
        <v>5179</v>
      </c>
      <c r="M508" s="282" t="s">
        <v>5180</v>
      </c>
      <c r="N508" s="283">
        <v>211</v>
      </c>
      <c r="O508" s="276"/>
      <c r="P508" s="276"/>
      <c r="Q508" s="276"/>
      <c r="R508" s="276"/>
      <c r="S508" s="276"/>
      <c r="T508" s="276"/>
      <c r="U508" s="276"/>
      <c r="V508" s="276"/>
      <c r="W508" s="276"/>
      <c r="X508" s="276"/>
      <c r="Y508" s="276"/>
      <c r="Z508" s="276"/>
      <c r="AA508" s="276"/>
      <c r="AB508" s="276"/>
      <c r="AC508" s="276"/>
      <c r="AD508" s="276"/>
      <c r="AE508" s="276"/>
      <c r="AF508" s="276"/>
    </row>
    <row r="509" spans="1:32">
      <c r="A509" s="276"/>
      <c r="B509" s="276"/>
      <c r="C509" s="276"/>
      <c r="D509" s="285"/>
      <c r="E509" s="276"/>
      <c r="F509" s="276"/>
      <c r="G509" s="285"/>
      <c r="H509" s="276"/>
      <c r="I509" s="285"/>
      <c r="J509" s="276"/>
      <c r="K509" s="283">
        <v>508</v>
      </c>
      <c r="L509" s="282" t="s">
        <v>5181</v>
      </c>
      <c r="M509" s="282" t="s">
        <v>5182</v>
      </c>
      <c r="N509" s="283">
        <v>212</v>
      </c>
      <c r="O509" s="276"/>
      <c r="P509" s="276"/>
      <c r="Q509" s="276"/>
      <c r="R509" s="276"/>
      <c r="S509" s="276"/>
      <c r="T509" s="276"/>
      <c r="U509" s="276"/>
      <c r="V509" s="276"/>
      <c r="W509" s="276"/>
      <c r="X509" s="276"/>
      <c r="Y509" s="276"/>
      <c r="Z509" s="276"/>
      <c r="AA509" s="276"/>
      <c r="AB509" s="276"/>
      <c r="AC509" s="276"/>
      <c r="AD509" s="276"/>
      <c r="AE509" s="276"/>
      <c r="AF509" s="276"/>
    </row>
    <row r="510" spans="1:32" ht="30">
      <c r="A510" s="276"/>
      <c r="B510" s="276"/>
      <c r="C510" s="276"/>
      <c r="D510" s="285"/>
      <c r="E510" s="276"/>
      <c r="F510" s="276"/>
      <c r="G510" s="285"/>
      <c r="H510" s="276"/>
      <c r="I510" s="285"/>
      <c r="J510" s="276"/>
      <c r="K510" s="283">
        <v>509</v>
      </c>
      <c r="L510" s="282" t="s">
        <v>5183</v>
      </c>
      <c r="M510" s="282" t="s">
        <v>5184</v>
      </c>
      <c r="N510" s="283">
        <v>213</v>
      </c>
      <c r="O510" s="276"/>
      <c r="P510" s="276"/>
      <c r="Q510" s="276"/>
      <c r="R510" s="276"/>
      <c r="S510" s="276"/>
      <c r="T510" s="276"/>
      <c r="U510" s="276"/>
      <c r="V510" s="276"/>
      <c r="W510" s="276"/>
      <c r="X510" s="276"/>
      <c r="Y510" s="276"/>
      <c r="Z510" s="276"/>
      <c r="AA510" s="276"/>
      <c r="AB510" s="276"/>
      <c r="AC510" s="276"/>
      <c r="AD510" s="276"/>
      <c r="AE510" s="276"/>
      <c r="AF510" s="276"/>
    </row>
    <row r="511" spans="1:32">
      <c r="A511" s="276"/>
      <c r="B511" s="276"/>
      <c r="C511" s="276"/>
      <c r="D511" s="285"/>
      <c r="E511" s="276"/>
      <c r="F511" s="276"/>
      <c r="G511" s="285"/>
      <c r="H511" s="276"/>
      <c r="I511" s="285"/>
      <c r="J511" s="276"/>
      <c r="K511" s="283">
        <v>510</v>
      </c>
      <c r="L511" s="282" t="s">
        <v>5185</v>
      </c>
      <c r="M511" s="282" t="s">
        <v>5186</v>
      </c>
      <c r="N511" s="283">
        <v>213</v>
      </c>
      <c r="O511" s="276"/>
      <c r="P511" s="276"/>
      <c r="Q511" s="276"/>
      <c r="R511" s="276"/>
      <c r="S511" s="276"/>
      <c r="T511" s="276"/>
      <c r="U511" s="276"/>
      <c r="V511" s="276"/>
      <c r="W511" s="276"/>
      <c r="X511" s="276"/>
      <c r="Y511" s="276"/>
      <c r="Z511" s="276"/>
      <c r="AA511" s="276"/>
      <c r="AB511" s="276"/>
      <c r="AC511" s="276"/>
      <c r="AD511" s="276"/>
      <c r="AE511" s="276"/>
      <c r="AF511" s="276"/>
    </row>
    <row r="512" spans="1:32">
      <c r="A512" s="276"/>
      <c r="B512" s="276"/>
      <c r="C512" s="276"/>
      <c r="D512" s="285"/>
      <c r="E512" s="276"/>
      <c r="F512" s="276"/>
      <c r="G512" s="285"/>
      <c r="H512" s="276"/>
      <c r="I512" s="285"/>
      <c r="J512" s="276"/>
      <c r="K512" s="283">
        <v>511</v>
      </c>
      <c r="L512" s="282" t="s">
        <v>5187</v>
      </c>
      <c r="M512" s="282" t="s">
        <v>5188</v>
      </c>
      <c r="N512" s="283">
        <v>213</v>
      </c>
      <c r="O512" s="276"/>
      <c r="P512" s="276"/>
      <c r="Q512" s="276"/>
      <c r="R512" s="276"/>
      <c r="S512" s="276"/>
      <c r="T512" s="276"/>
      <c r="U512" s="276"/>
      <c r="V512" s="276"/>
      <c r="W512" s="276"/>
      <c r="X512" s="276"/>
      <c r="Y512" s="276"/>
      <c r="Z512" s="276"/>
      <c r="AA512" s="276"/>
      <c r="AB512" s="276"/>
      <c r="AC512" s="276"/>
      <c r="AD512" s="276"/>
      <c r="AE512" s="276"/>
      <c r="AF512" s="276"/>
    </row>
    <row r="513" spans="1:32" ht="45">
      <c r="A513" s="276"/>
      <c r="B513" s="276"/>
      <c r="C513" s="276"/>
      <c r="D513" s="285"/>
      <c r="E513" s="276"/>
      <c r="F513" s="276"/>
      <c r="G513" s="285"/>
      <c r="H513" s="276"/>
      <c r="I513" s="285"/>
      <c r="J513" s="276"/>
      <c r="K513" s="283">
        <v>512</v>
      </c>
      <c r="L513" s="282" t="s">
        <v>5189</v>
      </c>
      <c r="M513" s="282" t="s">
        <v>5190</v>
      </c>
      <c r="N513" s="283">
        <v>214</v>
      </c>
      <c r="O513" s="276"/>
      <c r="P513" s="276"/>
      <c r="Q513" s="276"/>
      <c r="R513" s="276"/>
      <c r="S513" s="276"/>
      <c r="T513" s="276"/>
      <c r="U513" s="276"/>
      <c r="V513" s="276"/>
      <c r="W513" s="276"/>
      <c r="X513" s="276"/>
      <c r="Y513" s="276"/>
      <c r="Z513" s="276"/>
      <c r="AA513" s="276"/>
      <c r="AB513" s="276"/>
      <c r="AC513" s="276"/>
      <c r="AD513" s="276"/>
      <c r="AE513" s="276"/>
      <c r="AF513" s="276"/>
    </row>
    <row r="514" spans="1:32" ht="45">
      <c r="A514" s="276"/>
      <c r="B514" s="276"/>
      <c r="C514" s="276"/>
      <c r="D514" s="285"/>
      <c r="E514" s="276"/>
      <c r="F514" s="276"/>
      <c r="G514" s="285"/>
      <c r="H514" s="276"/>
      <c r="I514" s="285"/>
      <c r="J514" s="276"/>
      <c r="K514" s="283">
        <v>513</v>
      </c>
      <c r="L514" s="282" t="s">
        <v>5191</v>
      </c>
      <c r="M514" s="282" t="s">
        <v>5192</v>
      </c>
      <c r="N514" s="283">
        <v>214</v>
      </c>
      <c r="O514" s="276"/>
      <c r="P514" s="276"/>
      <c r="Q514" s="276"/>
      <c r="R514" s="276"/>
      <c r="S514" s="276"/>
      <c r="T514" s="276"/>
      <c r="U514" s="276"/>
      <c r="V514" s="276"/>
      <c r="W514" s="276"/>
      <c r="X514" s="276"/>
      <c r="Y514" s="276"/>
      <c r="Z514" s="276"/>
      <c r="AA514" s="276"/>
      <c r="AB514" s="276"/>
      <c r="AC514" s="276"/>
      <c r="AD514" s="276"/>
      <c r="AE514" s="276"/>
      <c r="AF514" s="276"/>
    </row>
    <row r="515" spans="1:32" ht="30">
      <c r="A515" s="276"/>
      <c r="B515" s="276"/>
      <c r="C515" s="276"/>
      <c r="D515" s="285"/>
      <c r="E515" s="276"/>
      <c r="F515" s="276"/>
      <c r="G515" s="285"/>
      <c r="H515" s="276"/>
      <c r="I515" s="285"/>
      <c r="J515" s="276"/>
      <c r="K515" s="283">
        <v>514</v>
      </c>
      <c r="L515" s="282" t="s">
        <v>5193</v>
      </c>
      <c r="M515" s="282" t="s">
        <v>5194</v>
      </c>
      <c r="N515" s="283">
        <v>214</v>
      </c>
      <c r="O515" s="276"/>
      <c r="P515" s="276"/>
      <c r="Q515" s="276"/>
      <c r="R515" s="276"/>
      <c r="S515" s="276"/>
      <c r="T515" s="276"/>
      <c r="U515" s="276"/>
      <c r="V515" s="276"/>
      <c r="W515" s="276"/>
      <c r="X515" s="276"/>
      <c r="Y515" s="276"/>
      <c r="Z515" s="276"/>
      <c r="AA515" s="276"/>
      <c r="AB515" s="276"/>
      <c r="AC515" s="276"/>
      <c r="AD515" s="276"/>
      <c r="AE515" s="276"/>
      <c r="AF515" s="276"/>
    </row>
    <row r="516" spans="1:32" ht="30">
      <c r="A516" s="276"/>
      <c r="B516" s="276"/>
      <c r="C516" s="276"/>
      <c r="D516" s="285"/>
      <c r="E516" s="276"/>
      <c r="F516" s="276"/>
      <c r="G516" s="285"/>
      <c r="H516" s="276"/>
      <c r="I516" s="285"/>
      <c r="J516" s="276"/>
      <c r="K516" s="283">
        <v>515</v>
      </c>
      <c r="L516" s="282" t="s">
        <v>5195</v>
      </c>
      <c r="M516" s="282" t="s">
        <v>5196</v>
      </c>
      <c r="N516" s="283">
        <v>214</v>
      </c>
      <c r="O516" s="276"/>
      <c r="P516" s="276"/>
      <c r="Q516" s="276"/>
      <c r="R516" s="276"/>
      <c r="S516" s="276"/>
      <c r="T516" s="276"/>
      <c r="U516" s="276"/>
      <c r="V516" s="276"/>
      <c r="W516" s="276"/>
      <c r="X516" s="276"/>
      <c r="Y516" s="276"/>
      <c r="Z516" s="276"/>
      <c r="AA516" s="276"/>
      <c r="AB516" s="276"/>
      <c r="AC516" s="276"/>
      <c r="AD516" s="276"/>
      <c r="AE516" s="276"/>
      <c r="AF516" s="276"/>
    </row>
    <row r="517" spans="1:32">
      <c r="A517" s="276"/>
      <c r="B517" s="276"/>
      <c r="C517" s="276"/>
      <c r="D517" s="285"/>
      <c r="E517" s="276"/>
      <c r="F517" s="276"/>
      <c r="G517" s="285"/>
      <c r="H517" s="276"/>
      <c r="I517" s="285"/>
      <c r="J517" s="276"/>
      <c r="K517" s="283">
        <v>516</v>
      </c>
      <c r="L517" s="282" t="s">
        <v>5197</v>
      </c>
      <c r="M517" s="282" t="s">
        <v>5198</v>
      </c>
      <c r="N517" s="283">
        <v>214</v>
      </c>
      <c r="O517" s="276"/>
      <c r="P517" s="276"/>
      <c r="Q517" s="276"/>
      <c r="R517" s="276"/>
      <c r="S517" s="276"/>
      <c r="T517" s="276"/>
      <c r="U517" s="276"/>
      <c r="V517" s="276"/>
      <c r="W517" s="276"/>
      <c r="X517" s="276"/>
      <c r="Y517" s="276"/>
      <c r="Z517" s="276"/>
      <c r="AA517" s="276"/>
      <c r="AB517" s="276"/>
      <c r="AC517" s="276"/>
      <c r="AD517" s="276"/>
      <c r="AE517" s="276"/>
      <c r="AF517" s="276"/>
    </row>
    <row r="518" spans="1:32" ht="30">
      <c r="A518" s="276"/>
      <c r="B518" s="276"/>
      <c r="C518" s="276"/>
      <c r="D518" s="285"/>
      <c r="E518" s="276"/>
      <c r="F518" s="276"/>
      <c r="G518" s="285"/>
      <c r="H518" s="276"/>
      <c r="I518" s="285"/>
      <c r="J518" s="276"/>
      <c r="K518" s="283">
        <v>517</v>
      </c>
      <c r="L518" s="282" t="s">
        <v>5199</v>
      </c>
      <c r="M518" s="282" t="s">
        <v>5200</v>
      </c>
      <c r="N518" s="283">
        <v>214</v>
      </c>
      <c r="O518" s="276"/>
      <c r="P518" s="276"/>
      <c r="Q518" s="276"/>
      <c r="R518" s="276"/>
      <c r="S518" s="276"/>
      <c r="T518" s="276"/>
      <c r="U518" s="276"/>
      <c r="V518" s="276"/>
      <c r="W518" s="276"/>
      <c r="X518" s="276"/>
      <c r="Y518" s="276"/>
      <c r="Z518" s="276"/>
      <c r="AA518" s="276"/>
      <c r="AB518" s="276"/>
      <c r="AC518" s="276"/>
      <c r="AD518" s="276"/>
      <c r="AE518" s="276"/>
      <c r="AF518" s="276"/>
    </row>
    <row r="519" spans="1:32">
      <c r="A519" s="276"/>
      <c r="B519" s="276"/>
      <c r="C519" s="276"/>
      <c r="D519" s="285"/>
      <c r="E519" s="276"/>
      <c r="F519" s="276"/>
      <c r="G519" s="285"/>
      <c r="H519" s="276"/>
      <c r="I519" s="285"/>
      <c r="J519" s="276"/>
      <c r="K519" s="283">
        <v>518</v>
      </c>
      <c r="L519" s="282" t="s">
        <v>5201</v>
      </c>
      <c r="M519" s="282" t="s">
        <v>5202</v>
      </c>
      <c r="N519" s="283">
        <v>214</v>
      </c>
      <c r="O519" s="276"/>
      <c r="P519" s="276"/>
      <c r="Q519" s="276"/>
      <c r="R519" s="276"/>
      <c r="S519" s="276"/>
      <c r="T519" s="276"/>
      <c r="U519" s="276"/>
      <c r="V519" s="276"/>
      <c r="W519" s="276"/>
      <c r="X519" s="276"/>
      <c r="Y519" s="276"/>
      <c r="Z519" s="276"/>
      <c r="AA519" s="276"/>
      <c r="AB519" s="276"/>
      <c r="AC519" s="276"/>
      <c r="AD519" s="276"/>
      <c r="AE519" s="276"/>
      <c r="AF519" s="276"/>
    </row>
    <row r="520" spans="1:32" ht="30">
      <c r="A520" s="276"/>
      <c r="B520" s="276"/>
      <c r="C520" s="276"/>
      <c r="D520" s="285"/>
      <c r="E520" s="276"/>
      <c r="F520" s="276"/>
      <c r="G520" s="285"/>
      <c r="H520" s="276"/>
      <c r="I520" s="285"/>
      <c r="J520" s="276"/>
      <c r="K520" s="283">
        <v>519</v>
      </c>
      <c r="L520" s="282" t="s">
        <v>5203</v>
      </c>
      <c r="M520" s="282" t="s">
        <v>5204</v>
      </c>
      <c r="N520" s="283">
        <v>214</v>
      </c>
      <c r="O520" s="276"/>
      <c r="P520" s="276"/>
      <c r="Q520" s="276"/>
      <c r="R520" s="276"/>
      <c r="S520" s="276"/>
      <c r="T520" s="276"/>
      <c r="U520" s="276"/>
      <c r="V520" s="276"/>
      <c r="W520" s="276"/>
      <c r="X520" s="276"/>
      <c r="Y520" s="276"/>
      <c r="Z520" s="276"/>
      <c r="AA520" s="276"/>
      <c r="AB520" s="276"/>
      <c r="AC520" s="276"/>
      <c r="AD520" s="276"/>
      <c r="AE520" s="276"/>
      <c r="AF520" s="276"/>
    </row>
    <row r="521" spans="1:32">
      <c r="A521" s="276"/>
      <c r="B521" s="276"/>
      <c r="C521" s="276"/>
      <c r="D521" s="285"/>
      <c r="E521" s="276"/>
      <c r="F521" s="276"/>
      <c r="G521" s="285"/>
      <c r="H521" s="276"/>
      <c r="I521" s="285"/>
      <c r="J521" s="276"/>
      <c r="K521" s="283">
        <v>520</v>
      </c>
      <c r="L521" s="282" t="s">
        <v>5205</v>
      </c>
      <c r="M521" s="282" t="s">
        <v>5206</v>
      </c>
      <c r="N521" s="283">
        <v>214</v>
      </c>
      <c r="O521" s="276"/>
      <c r="P521" s="276"/>
      <c r="Q521" s="276"/>
      <c r="R521" s="276"/>
      <c r="S521" s="276"/>
      <c r="T521" s="276"/>
      <c r="U521" s="276"/>
      <c r="V521" s="276"/>
      <c r="W521" s="276"/>
      <c r="X521" s="276"/>
      <c r="Y521" s="276"/>
      <c r="Z521" s="276"/>
      <c r="AA521" s="276"/>
      <c r="AB521" s="276"/>
      <c r="AC521" s="276"/>
      <c r="AD521" s="276"/>
      <c r="AE521" s="276"/>
      <c r="AF521" s="276"/>
    </row>
    <row r="522" spans="1:32">
      <c r="A522" s="276"/>
      <c r="B522" s="276"/>
      <c r="C522" s="276"/>
      <c r="D522" s="285"/>
      <c r="E522" s="276"/>
      <c r="F522" s="276"/>
      <c r="G522" s="285"/>
      <c r="H522" s="276"/>
      <c r="I522" s="285"/>
      <c r="J522" s="276"/>
      <c r="K522" s="283">
        <v>521</v>
      </c>
      <c r="L522" s="282" t="s">
        <v>5207</v>
      </c>
      <c r="M522" s="282" t="s">
        <v>5208</v>
      </c>
      <c r="N522" s="283">
        <v>214</v>
      </c>
      <c r="O522" s="276"/>
      <c r="P522" s="276"/>
      <c r="Q522" s="276"/>
      <c r="R522" s="276"/>
      <c r="S522" s="276"/>
      <c r="T522" s="276"/>
      <c r="U522" s="276"/>
      <c r="V522" s="276"/>
      <c r="W522" s="276"/>
      <c r="X522" s="276"/>
      <c r="Y522" s="276"/>
      <c r="Z522" s="276"/>
      <c r="AA522" s="276"/>
      <c r="AB522" s="276"/>
      <c r="AC522" s="276"/>
      <c r="AD522" s="276"/>
      <c r="AE522" s="276"/>
      <c r="AF522" s="276"/>
    </row>
    <row r="523" spans="1:32">
      <c r="A523" s="276"/>
      <c r="B523" s="276"/>
      <c r="C523" s="276"/>
      <c r="D523" s="285"/>
      <c r="E523" s="276"/>
      <c r="F523" s="276"/>
      <c r="G523" s="285"/>
      <c r="H523" s="276"/>
      <c r="I523" s="285"/>
      <c r="J523" s="276"/>
      <c r="K523" s="283">
        <v>522</v>
      </c>
      <c r="L523" s="282" t="s">
        <v>5209</v>
      </c>
      <c r="M523" s="282" t="s">
        <v>5210</v>
      </c>
      <c r="N523" s="283">
        <v>214</v>
      </c>
      <c r="O523" s="276"/>
      <c r="P523" s="276"/>
      <c r="Q523" s="276"/>
      <c r="R523" s="276"/>
      <c r="S523" s="276"/>
      <c r="T523" s="276"/>
      <c r="U523" s="276"/>
      <c r="V523" s="276"/>
      <c r="W523" s="276"/>
      <c r="X523" s="276"/>
      <c r="Y523" s="276"/>
      <c r="Z523" s="276"/>
      <c r="AA523" s="276"/>
      <c r="AB523" s="276"/>
      <c r="AC523" s="276"/>
      <c r="AD523" s="276"/>
      <c r="AE523" s="276"/>
      <c r="AF523" s="276"/>
    </row>
    <row r="524" spans="1:32">
      <c r="A524" s="276"/>
      <c r="B524" s="276"/>
      <c r="C524" s="276"/>
      <c r="D524" s="285"/>
      <c r="E524" s="276"/>
      <c r="F524" s="276"/>
      <c r="G524" s="285"/>
      <c r="H524" s="276"/>
      <c r="I524" s="285"/>
      <c r="J524" s="276"/>
      <c r="K524" s="283">
        <v>523</v>
      </c>
      <c r="L524" s="282" t="s">
        <v>5211</v>
      </c>
      <c r="M524" s="282" t="s">
        <v>5212</v>
      </c>
      <c r="N524" s="283">
        <v>214</v>
      </c>
      <c r="O524" s="276"/>
      <c r="P524" s="276"/>
      <c r="Q524" s="276"/>
      <c r="R524" s="276"/>
      <c r="S524" s="276"/>
      <c r="T524" s="276"/>
      <c r="U524" s="276"/>
      <c r="V524" s="276"/>
      <c r="W524" s="276"/>
      <c r="X524" s="276"/>
      <c r="Y524" s="276"/>
      <c r="Z524" s="276"/>
      <c r="AA524" s="276"/>
      <c r="AB524" s="276"/>
      <c r="AC524" s="276"/>
      <c r="AD524" s="276"/>
      <c r="AE524" s="276"/>
      <c r="AF524" s="276"/>
    </row>
    <row r="525" spans="1:32">
      <c r="A525" s="276"/>
      <c r="B525" s="276"/>
      <c r="C525" s="276"/>
      <c r="D525" s="285"/>
      <c r="E525" s="276"/>
      <c r="F525" s="276"/>
      <c r="G525" s="285"/>
      <c r="H525" s="276"/>
      <c r="I525" s="285"/>
      <c r="J525" s="276"/>
      <c r="K525" s="283">
        <v>524</v>
      </c>
      <c r="L525" s="282" t="s">
        <v>5213</v>
      </c>
      <c r="M525" s="282" t="s">
        <v>5214</v>
      </c>
      <c r="N525" s="283">
        <v>214</v>
      </c>
      <c r="O525" s="276"/>
      <c r="P525" s="276"/>
      <c r="Q525" s="276"/>
      <c r="R525" s="276"/>
      <c r="S525" s="276"/>
      <c r="T525" s="276"/>
      <c r="U525" s="276"/>
      <c r="V525" s="276"/>
      <c r="W525" s="276"/>
      <c r="X525" s="276"/>
      <c r="Y525" s="276"/>
      <c r="Z525" s="276"/>
      <c r="AA525" s="276"/>
      <c r="AB525" s="276"/>
      <c r="AC525" s="276"/>
      <c r="AD525" s="276"/>
      <c r="AE525" s="276"/>
      <c r="AF525" s="276"/>
    </row>
    <row r="526" spans="1:32" ht="30">
      <c r="A526" s="276"/>
      <c r="B526" s="276"/>
      <c r="C526" s="276"/>
      <c r="D526" s="285"/>
      <c r="E526" s="276"/>
      <c r="F526" s="276"/>
      <c r="G526" s="285"/>
      <c r="H526" s="276"/>
      <c r="I526" s="285"/>
      <c r="J526" s="276"/>
      <c r="K526" s="283">
        <v>525</v>
      </c>
      <c r="L526" s="282" t="s">
        <v>5215</v>
      </c>
      <c r="M526" s="282" t="s">
        <v>5216</v>
      </c>
      <c r="N526" s="283">
        <v>214</v>
      </c>
      <c r="O526" s="276"/>
      <c r="P526" s="276"/>
      <c r="Q526" s="276"/>
      <c r="R526" s="276"/>
      <c r="S526" s="276"/>
      <c r="T526" s="276"/>
      <c r="U526" s="276"/>
      <c r="V526" s="276"/>
      <c r="W526" s="276"/>
      <c r="X526" s="276"/>
      <c r="Y526" s="276"/>
      <c r="Z526" s="276"/>
      <c r="AA526" s="276"/>
      <c r="AB526" s="276"/>
      <c r="AC526" s="276"/>
      <c r="AD526" s="276"/>
      <c r="AE526" s="276"/>
      <c r="AF526" s="276"/>
    </row>
    <row r="527" spans="1:32">
      <c r="A527" s="276"/>
      <c r="B527" s="276"/>
      <c r="C527" s="276"/>
      <c r="D527" s="285"/>
      <c r="E527" s="276"/>
      <c r="F527" s="276"/>
      <c r="G527" s="285"/>
      <c r="H527" s="276"/>
      <c r="I527" s="285"/>
      <c r="J527" s="276"/>
      <c r="K527" s="283">
        <v>526</v>
      </c>
      <c r="L527" s="282" t="s">
        <v>5217</v>
      </c>
      <c r="M527" s="282" t="s">
        <v>5218</v>
      </c>
      <c r="N527" s="283">
        <v>214</v>
      </c>
      <c r="O527" s="276"/>
      <c r="P527" s="276"/>
      <c r="Q527" s="276"/>
      <c r="R527" s="276"/>
      <c r="S527" s="276"/>
      <c r="T527" s="276"/>
      <c r="U527" s="276"/>
      <c r="V527" s="276"/>
      <c r="W527" s="276"/>
      <c r="X527" s="276"/>
      <c r="Y527" s="276"/>
      <c r="Z527" s="276"/>
      <c r="AA527" s="276"/>
      <c r="AB527" s="276"/>
      <c r="AC527" s="276"/>
      <c r="AD527" s="276"/>
      <c r="AE527" s="276"/>
      <c r="AF527" s="276"/>
    </row>
    <row r="528" spans="1:32">
      <c r="A528" s="276"/>
      <c r="B528" s="276"/>
      <c r="C528" s="276"/>
      <c r="D528" s="285"/>
      <c r="E528" s="276"/>
      <c r="F528" s="276"/>
      <c r="G528" s="285"/>
      <c r="H528" s="276"/>
      <c r="I528" s="285"/>
      <c r="J528" s="276"/>
      <c r="K528" s="283">
        <v>527</v>
      </c>
      <c r="L528" s="282" t="s">
        <v>5219</v>
      </c>
      <c r="M528" s="282" t="s">
        <v>5220</v>
      </c>
      <c r="N528" s="283">
        <v>214</v>
      </c>
      <c r="O528" s="276"/>
      <c r="P528" s="276"/>
      <c r="Q528" s="276"/>
      <c r="R528" s="276"/>
      <c r="S528" s="276"/>
      <c r="T528" s="276"/>
      <c r="U528" s="276"/>
      <c r="V528" s="276"/>
      <c r="W528" s="276"/>
      <c r="X528" s="276"/>
      <c r="Y528" s="276"/>
      <c r="Z528" s="276"/>
      <c r="AA528" s="276"/>
      <c r="AB528" s="276"/>
      <c r="AC528" s="276"/>
      <c r="AD528" s="276"/>
      <c r="AE528" s="276"/>
      <c r="AF528" s="276"/>
    </row>
    <row r="529" spans="1:32" ht="30">
      <c r="A529" s="276"/>
      <c r="B529" s="276"/>
      <c r="C529" s="276"/>
      <c r="D529" s="285"/>
      <c r="E529" s="276"/>
      <c r="F529" s="276"/>
      <c r="G529" s="285"/>
      <c r="H529" s="276"/>
      <c r="I529" s="285"/>
      <c r="J529" s="276"/>
      <c r="K529" s="283">
        <v>528</v>
      </c>
      <c r="L529" s="282" t="s">
        <v>5221</v>
      </c>
      <c r="M529" s="282" t="s">
        <v>5222</v>
      </c>
      <c r="N529" s="283">
        <v>215</v>
      </c>
      <c r="O529" s="276"/>
      <c r="P529" s="276"/>
      <c r="Q529" s="276"/>
      <c r="R529" s="276"/>
      <c r="S529" s="276"/>
      <c r="T529" s="276"/>
      <c r="U529" s="276"/>
      <c r="V529" s="276"/>
      <c r="W529" s="276"/>
      <c r="X529" s="276"/>
      <c r="Y529" s="276"/>
      <c r="Z529" s="276"/>
      <c r="AA529" s="276"/>
      <c r="AB529" s="276"/>
      <c r="AC529" s="276"/>
      <c r="AD529" s="276"/>
      <c r="AE529" s="276"/>
      <c r="AF529" s="276"/>
    </row>
    <row r="530" spans="1:32" ht="30">
      <c r="A530" s="276"/>
      <c r="B530" s="276"/>
      <c r="C530" s="276"/>
      <c r="D530" s="285"/>
      <c r="E530" s="276"/>
      <c r="F530" s="276"/>
      <c r="G530" s="285"/>
      <c r="H530" s="276"/>
      <c r="I530" s="285"/>
      <c r="J530" s="276"/>
      <c r="K530" s="283">
        <v>529</v>
      </c>
      <c r="L530" s="282" t="s">
        <v>5223</v>
      </c>
      <c r="M530" s="282" t="s">
        <v>5224</v>
      </c>
      <c r="N530" s="283">
        <v>215</v>
      </c>
      <c r="O530" s="276"/>
      <c r="P530" s="276"/>
      <c r="Q530" s="276"/>
      <c r="R530" s="276"/>
      <c r="S530" s="276"/>
      <c r="T530" s="276"/>
      <c r="U530" s="276"/>
      <c r="V530" s="276"/>
      <c r="W530" s="276"/>
      <c r="X530" s="276"/>
      <c r="Y530" s="276"/>
      <c r="Z530" s="276"/>
      <c r="AA530" s="276"/>
      <c r="AB530" s="276"/>
      <c r="AC530" s="276"/>
      <c r="AD530" s="276"/>
      <c r="AE530" s="276"/>
      <c r="AF530" s="276"/>
    </row>
    <row r="531" spans="1:32" ht="30">
      <c r="A531" s="276"/>
      <c r="B531" s="276"/>
      <c r="C531" s="276"/>
      <c r="D531" s="285"/>
      <c r="E531" s="276"/>
      <c r="F531" s="276"/>
      <c r="G531" s="285"/>
      <c r="H531" s="276"/>
      <c r="I531" s="285"/>
      <c r="J531" s="276"/>
      <c r="K531" s="283">
        <v>530</v>
      </c>
      <c r="L531" s="282" t="s">
        <v>5225</v>
      </c>
      <c r="M531" s="282" t="s">
        <v>5226</v>
      </c>
      <c r="N531" s="283">
        <v>215</v>
      </c>
      <c r="O531" s="276"/>
      <c r="P531" s="276"/>
      <c r="Q531" s="276"/>
      <c r="R531" s="276"/>
      <c r="S531" s="276"/>
      <c r="T531" s="276"/>
      <c r="U531" s="276"/>
      <c r="V531" s="276"/>
      <c r="W531" s="276"/>
      <c r="X531" s="276"/>
      <c r="Y531" s="276"/>
      <c r="Z531" s="276"/>
      <c r="AA531" s="276"/>
      <c r="AB531" s="276"/>
      <c r="AC531" s="276"/>
      <c r="AD531" s="276"/>
      <c r="AE531" s="276"/>
      <c r="AF531" s="276"/>
    </row>
    <row r="532" spans="1:32">
      <c r="A532" s="276"/>
      <c r="B532" s="276"/>
      <c r="C532" s="276"/>
      <c r="D532" s="285"/>
      <c r="E532" s="276"/>
      <c r="F532" s="276"/>
      <c r="G532" s="285"/>
      <c r="H532" s="276"/>
      <c r="I532" s="285"/>
      <c r="J532" s="276"/>
      <c r="K532" s="283">
        <v>531</v>
      </c>
      <c r="L532" s="282" t="s">
        <v>5227</v>
      </c>
      <c r="M532" s="282" t="s">
        <v>5228</v>
      </c>
      <c r="N532" s="283">
        <v>216</v>
      </c>
      <c r="O532" s="276"/>
      <c r="P532" s="276"/>
      <c r="Q532" s="276"/>
      <c r="R532" s="276"/>
      <c r="S532" s="276"/>
      <c r="T532" s="276"/>
      <c r="U532" s="276"/>
      <c r="V532" s="276"/>
      <c r="W532" s="276"/>
      <c r="X532" s="276"/>
      <c r="Y532" s="276"/>
      <c r="Z532" s="276"/>
      <c r="AA532" s="276"/>
      <c r="AB532" s="276"/>
      <c r="AC532" s="276"/>
      <c r="AD532" s="276"/>
      <c r="AE532" s="276"/>
      <c r="AF532" s="276"/>
    </row>
    <row r="533" spans="1:32" ht="30">
      <c r="A533" s="276"/>
      <c r="B533" s="276"/>
      <c r="C533" s="276"/>
      <c r="D533" s="285"/>
      <c r="E533" s="276"/>
      <c r="F533" s="276"/>
      <c r="G533" s="285"/>
      <c r="H533" s="276"/>
      <c r="I533" s="285"/>
      <c r="J533" s="276"/>
      <c r="K533" s="283">
        <v>532</v>
      </c>
      <c r="L533" s="282" t="s">
        <v>5229</v>
      </c>
      <c r="M533" s="282" t="s">
        <v>5230</v>
      </c>
      <c r="N533" s="283">
        <v>216</v>
      </c>
      <c r="O533" s="276"/>
      <c r="P533" s="276"/>
      <c r="Q533" s="276"/>
      <c r="R533" s="276"/>
      <c r="S533" s="276"/>
      <c r="T533" s="276"/>
      <c r="U533" s="276"/>
      <c r="V533" s="276"/>
      <c r="W533" s="276"/>
      <c r="X533" s="276"/>
      <c r="Y533" s="276"/>
      <c r="Z533" s="276"/>
      <c r="AA533" s="276"/>
      <c r="AB533" s="276"/>
      <c r="AC533" s="276"/>
      <c r="AD533" s="276"/>
      <c r="AE533" s="276"/>
      <c r="AF533" s="276"/>
    </row>
    <row r="534" spans="1:32" ht="30">
      <c r="A534" s="276"/>
      <c r="B534" s="276"/>
      <c r="C534" s="276"/>
      <c r="D534" s="285"/>
      <c r="E534" s="276"/>
      <c r="F534" s="276"/>
      <c r="G534" s="285"/>
      <c r="H534" s="276"/>
      <c r="I534" s="285"/>
      <c r="J534" s="276"/>
      <c r="K534" s="283">
        <v>533</v>
      </c>
      <c r="L534" s="282" t="s">
        <v>5231</v>
      </c>
      <c r="M534" s="282" t="s">
        <v>5232</v>
      </c>
      <c r="N534" s="283">
        <v>216</v>
      </c>
      <c r="O534" s="276"/>
      <c r="P534" s="276"/>
      <c r="Q534" s="276"/>
      <c r="R534" s="276"/>
      <c r="S534" s="276"/>
      <c r="T534" s="276"/>
      <c r="U534" s="276"/>
      <c r="V534" s="276"/>
      <c r="W534" s="276"/>
      <c r="X534" s="276"/>
      <c r="Y534" s="276"/>
      <c r="Z534" s="276"/>
      <c r="AA534" s="276"/>
      <c r="AB534" s="276"/>
      <c r="AC534" s="276"/>
      <c r="AD534" s="276"/>
      <c r="AE534" s="276"/>
      <c r="AF534" s="276"/>
    </row>
    <row r="535" spans="1:32" ht="30">
      <c r="A535" s="276"/>
      <c r="B535" s="276"/>
      <c r="C535" s="276"/>
      <c r="D535" s="285"/>
      <c r="E535" s="276"/>
      <c r="F535" s="276"/>
      <c r="G535" s="285"/>
      <c r="H535" s="276"/>
      <c r="I535" s="285"/>
      <c r="J535" s="276"/>
      <c r="K535" s="283">
        <v>534</v>
      </c>
      <c r="L535" s="282" t="s">
        <v>5233</v>
      </c>
      <c r="M535" s="282" t="s">
        <v>5234</v>
      </c>
      <c r="N535" s="283">
        <v>217</v>
      </c>
      <c r="O535" s="276"/>
      <c r="P535" s="276"/>
      <c r="Q535" s="276"/>
      <c r="R535" s="276"/>
      <c r="S535" s="276"/>
      <c r="T535" s="276"/>
      <c r="U535" s="276"/>
      <c r="V535" s="276"/>
      <c r="W535" s="276"/>
      <c r="X535" s="276"/>
      <c r="Y535" s="276"/>
      <c r="Z535" s="276"/>
      <c r="AA535" s="276"/>
      <c r="AB535" s="276"/>
      <c r="AC535" s="276"/>
      <c r="AD535" s="276"/>
      <c r="AE535" s="276"/>
      <c r="AF535" s="276"/>
    </row>
    <row r="536" spans="1:32" ht="45">
      <c r="A536" s="276"/>
      <c r="B536" s="276"/>
      <c r="C536" s="276"/>
      <c r="D536" s="285"/>
      <c r="E536" s="276"/>
      <c r="F536" s="276"/>
      <c r="G536" s="285"/>
      <c r="H536" s="276"/>
      <c r="I536" s="285"/>
      <c r="J536" s="276"/>
      <c r="K536" s="283">
        <v>535</v>
      </c>
      <c r="L536" s="282" t="s">
        <v>5235</v>
      </c>
      <c r="M536" s="282" t="s">
        <v>5236</v>
      </c>
      <c r="N536" s="283">
        <v>217</v>
      </c>
      <c r="O536" s="276"/>
      <c r="P536" s="276"/>
      <c r="Q536" s="276"/>
      <c r="R536" s="276"/>
      <c r="S536" s="276"/>
      <c r="T536" s="276"/>
      <c r="U536" s="276"/>
      <c r="V536" s="276"/>
      <c r="W536" s="276"/>
      <c r="X536" s="276"/>
      <c r="Y536" s="276"/>
      <c r="Z536" s="276"/>
      <c r="AA536" s="276"/>
      <c r="AB536" s="276"/>
      <c r="AC536" s="276"/>
      <c r="AD536" s="276"/>
      <c r="AE536" s="276"/>
      <c r="AF536" s="276"/>
    </row>
    <row r="537" spans="1:32">
      <c r="A537" s="276"/>
      <c r="B537" s="276"/>
      <c r="C537" s="276"/>
      <c r="D537" s="285"/>
      <c r="E537" s="276"/>
      <c r="F537" s="276"/>
      <c r="G537" s="285"/>
      <c r="H537" s="276"/>
      <c r="I537" s="285"/>
      <c r="J537" s="276"/>
      <c r="K537" s="283">
        <v>536</v>
      </c>
      <c r="L537" s="282" t="s">
        <v>5237</v>
      </c>
      <c r="M537" s="282" t="s">
        <v>5238</v>
      </c>
      <c r="N537" s="283">
        <v>218</v>
      </c>
      <c r="O537" s="276"/>
      <c r="P537" s="276"/>
      <c r="Q537" s="276"/>
      <c r="R537" s="276"/>
      <c r="S537" s="276"/>
      <c r="T537" s="276"/>
      <c r="U537" s="276"/>
      <c r="V537" s="276"/>
      <c r="W537" s="276"/>
      <c r="X537" s="276"/>
      <c r="Y537" s="276"/>
      <c r="Z537" s="276"/>
      <c r="AA537" s="276"/>
      <c r="AB537" s="276"/>
      <c r="AC537" s="276"/>
      <c r="AD537" s="276"/>
      <c r="AE537" s="276"/>
      <c r="AF537" s="276"/>
    </row>
    <row r="538" spans="1:32">
      <c r="A538" s="276"/>
      <c r="B538" s="276"/>
      <c r="C538" s="276"/>
      <c r="D538" s="285"/>
      <c r="E538" s="276"/>
      <c r="F538" s="276"/>
      <c r="G538" s="285"/>
      <c r="H538" s="276"/>
      <c r="I538" s="285"/>
      <c r="J538" s="276"/>
      <c r="K538" s="283">
        <v>537</v>
      </c>
      <c r="L538" s="282" t="s">
        <v>5239</v>
      </c>
      <c r="M538" s="282" t="s">
        <v>5240</v>
      </c>
      <c r="N538" s="283">
        <v>218</v>
      </c>
      <c r="O538" s="276"/>
      <c r="P538" s="276"/>
      <c r="Q538" s="276"/>
      <c r="R538" s="276"/>
      <c r="S538" s="276"/>
      <c r="T538" s="276"/>
      <c r="U538" s="276"/>
      <c r="V538" s="276"/>
      <c r="W538" s="276"/>
      <c r="X538" s="276"/>
      <c r="Y538" s="276"/>
      <c r="Z538" s="276"/>
      <c r="AA538" s="276"/>
      <c r="AB538" s="276"/>
      <c r="AC538" s="276"/>
      <c r="AD538" s="276"/>
      <c r="AE538" s="276"/>
      <c r="AF538" s="276"/>
    </row>
    <row r="539" spans="1:32" ht="30">
      <c r="A539" s="276"/>
      <c r="B539" s="276"/>
      <c r="C539" s="276"/>
      <c r="D539" s="285"/>
      <c r="E539" s="276"/>
      <c r="F539" s="276"/>
      <c r="G539" s="285"/>
      <c r="H539" s="276"/>
      <c r="I539" s="285"/>
      <c r="J539" s="276"/>
      <c r="K539" s="283">
        <v>538</v>
      </c>
      <c r="L539" s="282" t="s">
        <v>5241</v>
      </c>
      <c r="M539" s="282" t="s">
        <v>5242</v>
      </c>
      <c r="N539" s="283">
        <v>219</v>
      </c>
      <c r="O539" s="276"/>
      <c r="P539" s="276"/>
      <c r="Q539" s="276"/>
      <c r="R539" s="276"/>
      <c r="S539" s="276"/>
      <c r="T539" s="276"/>
      <c r="U539" s="276"/>
      <c r="V539" s="276"/>
      <c r="W539" s="276"/>
      <c r="X539" s="276"/>
      <c r="Y539" s="276"/>
      <c r="Z539" s="276"/>
      <c r="AA539" s="276"/>
      <c r="AB539" s="276"/>
      <c r="AC539" s="276"/>
      <c r="AD539" s="276"/>
      <c r="AE539" s="276"/>
      <c r="AF539" s="276"/>
    </row>
    <row r="540" spans="1:32">
      <c r="A540" s="276"/>
      <c r="B540" s="276"/>
      <c r="C540" s="276"/>
      <c r="D540" s="285"/>
      <c r="E540" s="276"/>
      <c r="F540" s="276"/>
      <c r="G540" s="285"/>
      <c r="H540" s="276"/>
      <c r="I540" s="285"/>
      <c r="J540" s="276"/>
      <c r="K540" s="283">
        <v>539</v>
      </c>
      <c r="L540" s="282" t="s">
        <v>5243</v>
      </c>
      <c r="M540" s="282" t="s">
        <v>5244</v>
      </c>
      <c r="N540" s="283">
        <v>219</v>
      </c>
      <c r="O540" s="276"/>
      <c r="P540" s="276"/>
      <c r="Q540" s="276"/>
      <c r="R540" s="276"/>
      <c r="S540" s="276"/>
      <c r="T540" s="276"/>
      <c r="U540" s="276"/>
      <c r="V540" s="276"/>
      <c r="W540" s="276"/>
      <c r="X540" s="276"/>
      <c r="Y540" s="276"/>
      <c r="Z540" s="276"/>
      <c r="AA540" s="276"/>
      <c r="AB540" s="276"/>
      <c r="AC540" s="276"/>
      <c r="AD540" s="276"/>
      <c r="AE540" s="276"/>
      <c r="AF540" s="276"/>
    </row>
    <row r="541" spans="1:32" ht="30">
      <c r="A541" s="276"/>
      <c r="B541" s="276"/>
      <c r="C541" s="276"/>
      <c r="D541" s="285"/>
      <c r="E541" s="276"/>
      <c r="F541" s="276"/>
      <c r="G541" s="285"/>
      <c r="H541" s="276"/>
      <c r="I541" s="285"/>
      <c r="J541" s="276"/>
      <c r="K541" s="283">
        <v>540</v>
      </c>
      <c r="L541" s="282" t="s">
        <v>5245</v>
      </c>
      <c r="M541" s="282" t="s">
        <v>5246</v>
      </c>
      <c r="N541" s="283">
        <v>219</v>
      </c>
      <c r="O541" s="276"/>
      <c r="P541" s="276"/>
      <c r="Q541" s="276"/>
      <c r="R541" s="276"/>
      <c r="S541" s="276"/>
      <c r="T541" s="276"/>
      <c r="U541" s="276"/>
      <c r="V541" s="276"/>
      <c r="W541" s="276"/>
      <c r="X541" s="276"/>
      <c r="Y541" s="276"/>
      <c r="Z541" s="276"/>
      <c r="AA541" s="276"/>
      <c r="AB541" s="276"/>
      <c r="AC541" s="276"/>
      <c r="AD541" s="276"/>
      <c r="AE541" s="276"/>
      <c r="AF541" s="276"/>
    </row>
    <row r="542" spans="1:32">
      <c r="A542" s="276"/>
      <c r="B542" s="276"/>
      <c r="C542" s="276"/>
      <c r="D542" s="285"/>
      <c r="E542" s="276"/>
      <c r="F542" s="276"/>
      <c r="G542" s="285"/>
      <c r="H542" s="276"/>
      <c r="I542" s="285"/>
      <c r="J542" s="276"/>
      <c r="K542" s="283">
        <v>541</v>
      </c>
      <c r="L542" s="282" t="s">
        <v>5247</v>
      </c>
      <c r="M542" s="282" t="s">
        <v>5248</v>
      </c>
      <c r="N542" s="283">
        <v>220</v>
      </c>
      <c r="O542" s="276"/>
      <c r="P542" s="276"/>
      <c r="Q542" s="276"/>
      <c r="R542" s="276"/>
      <c r="S542" s="276"/>
      <c r="T542" s="276"/>
      <c r="U542" s="276"/>
      <c r="V542" s="276"/>
      <c r="W542" s="276"/>
      <c r="X542" s="276"/>
      <c r="Y542" s="276"/>
      <c r="Z542" s="276"/>
      <c r="AA542" s="276"/>
      <c r="AB542" s="276"/>
      <c r="AC542" s="276"/>
      <c r="AD542" s="276"/>
      <c r="AE542" s="276"/>
      <c r="AF542" s="276"/>
    </row>
    <row r="543" spans="1:32">
      <c r="A543" s="276"/>
      <c r="B543" s="276"/>
      <c r="C543" s="276"/>
      <c r="D543" s="285"/>
      <c r="E543" s="276"/>
      <c r="F543" s="276"/>
      <c r="G543" s="285"/>
      <c r="H543" s="276"/>
      <c r="I543" s="285"/>
      <c r="J543" s="276"/>
      <c r="K543" s="283">
        <v>542</v>
      </c>
      <c r="L543" s="282" t="s">
        <v>5249</v>
      </c>
      <c r="M543" s="282" t="s">
        <v>5250</v>
      </c>
      <c r="N543" s="283">
        <v>220</v>
      </c>
      <c r="O543" s="276"/>
      <c r="P543" s="276"/>
      <c r="Q543" s="276"/>
      <c r="R543" s="276"/>
      <c r="S543" s="276"/>
      <c r="T543" s="276"/>
      <c r="U543" s="276"/>
      <c r="V543" s="276"/>
      <c r="W543" s="276"/>
      <c r="X543" s="276"/>
      <c r="Y543" s="276"/>
      <c r="Z543" s="276"/>
      <c r="AA543" s="276"/>
      <c r="AB543" s="276"/>
      <c r="AC543" s="276"/>
      <c r="AD543" s="276"/>
      <c r="AE543" s="276"/>
      <c r="AF543" s="276"/>
    </row>
    <row r="544" spans="1:32">
      <c r="A544" s="276"/>
      <c r="B544" s="276"/>
      <c r="C544" s="276"/>
      <c r="D544" s="285"/>
      <c r="E544" s="276"/>
      <c r="F544" s="276"/>
      <c r="G544" s="285"/>
      <c r="H544" s="276"/>
      <c r="I544" s="285"/>
      <c r="J544" s="276"/>
      <c r="K544" s="283">
        <v>543</v>
      </c>
      <c r="L544" s="282" t="s">
        <v>5251</v>
      </c>
      <c r="M544" s="282" t="s">
        <v>5252</v>
      </c>
      <c r="N544" s="283">
        <v>220</v>
      </c>
      <c r="O544" s="276"/>
      <c r="P544" s="276"/>
      <c r="Q544" s="276"/>
      <c r="R544" s="276"/>
      <c r="S544" s="276"/>
      <c r="T544" s="276"/>
      <c r="U544" s="276"/>
      <c r="V544" s="276"/>
      <c r="W544" s="276"/>
      <c r="X544" s="276"/>
      <c r="Y544" s="276"/>
      <c r="Z544" s="276"/>
      <c r="AA544" s="276"/>
      <c r="AB544" s="276"/>
      <c r="AC544" s="276"/>
      <c r="AD544" s="276"/>
      <c r="AE544" s="276"/>
      <c r="AF544" s="276"/>
    </row>
    <row r="545" spans="1:32" ht="45">
      <c r="A545" s="276"/>
      <c r="B545" s="276"/>
      <c r="C545" s="276"/>
      <c r="D545" s="285"/>
      <c r="E545" s="276"/>
      <c r="F545" s="276"/>
      <c r="G545" s="285"/>
      <c r="H545" s="276"/>
      <c r="I545" s="285"/>
      <c r="J545" s="276"/>
      <c r="K545" s="283">
        <v>544</v>
      </c>
      <c r="L545" s="282" t="s">
        <v>5253</v>
      </c>
      <c r="M545" s="282" t="s">
        <v>5254</v>
      </c>
      <c r="N545" s="283">
        <v>221</v>
      </c>
      <c r="O545" s="276"/>
      <c r="P545" s="276"/>
      <c r="Q545" s="276"/>
      <c r="R545" s="276"/>
      <c r="S545" s="276"/>
      <c r="T545" s="276"/>
      <c r="U545" s="276"/>
      <c r="V545" s="276"/>
      <c r="W545" s="276"/>
      <c r="X545" s="276"/>
      <c r="Y545" s="276"/>
      <c r="Z545" s="276"/>
      <c r="AA545" s="276"/>
      <c r="AB545" s="276"/>
      <c r="AC545" s="276"/>
      <c r="AD545" s="276"/>
      <c r="AE545" s="276"/>
      <c r="AF545" s="276"/>
    </row>
    <row r="546" spans="1:32" ht="30">
      <c r="A546" s="276"/>
      <c r="B546" s="276"/>
      <c r="C546" s="276"/>
      <c r="D546" s="285"/>
      <c r="E546" s="276"/>
      <c r="F546" s="276"/>
      <c r="G546" s="285"/>
      <c r="H546" s="276"/>
      <c r="I546" s="285"/>
      <c r="J546" s="276"/>
      <c r="K546" s="283">
        <v>545</v>
      </c>
      <c r="L546" s="282" t="s">
        <v>5255</v>
      </c>
      <c r="M546" s="282" t="s">
        <v>5256</v>
      </c>
      <c r="N546" s="283">
        <v>222</v>
      </c>
      <c r="O546" s="276"/>
      <c r="P546" s="276"/>
      <c r="Q546" s="276"/>
      <c r="R546" s="276"/>
      <c r="S546" s="276"/>
      <c r="T546" s="276"/>
      <c r="U546" s="276"/>
      <c r="V546" s="276"/>
      <c r="W546" s="276"/>
      <c r="X546" s="276"/>
      <c r="Y546" s="276"/>
      <c r="Z546" s="276"/>
      <c r="AA546" s="276"/>
      <c r="AB546" s="276"/>
      <c r="AC546" s="276"/>
      <c r="AD546" s="276"/>
      <c r="AE546" s="276"/>
      <c r="AF546" s="276"/>
    </row>
    <row r="547" spans="1:32" ht="30">
      <c r="A547" s="276"/>
      <c r="B547" s="276"/>
      <c r="C547" s="276"/>
      <c r="D547" s="285"/>
      <c r="E547" s="276"/>
      <c r="F547" s="276"/>
      <c r="G547" s="285"/>
      <c r="H547" s="276"/>
      <c r="I547" s="285"/>
      <c r="J547" s="276"/>
      <c r="K547" s="283">
        <v>546</v>
      </c>
      <c r="L547" s="282" t="s">
        <v>5257</v>
      </c>
      <c r="M547" s="282" t="s">
        <v>5258</v>
      </c>
      <c r="N547" s="283">
        <v>222</v>
      </c>
      <c r="O547" s="276"/>
      <c r="P547" s="276"/>
      <c r="Q547" s="276"/>
      <c r="R547" s="276"/>
      <c r="S547" s="276"/>
      <c r="T547" s="276"/>
      <c r="U547" s="276"/>
      <c r="V547" s="276"/>
      <c r="W547" s="276"/>
      <c r="X547" s="276"/>
      <c r="Y547" s="276"/>
      <c r="Z547" s="276"/>
      <c r="AA547" s="276"/>
      <c r="AB547" s="276"/>
      <c r="AC547" s="276"/>
      <c r="AD547" s="276"/>
      <c r="AE547" s="276"/>
      <c r="AF547" s="276"/>
    </row>
    <row r="548" spans="1:32" ht="30">
      <c r="A548" s="276"/>
      <c r="B548" s="276"/>
      <c r="C548" s="276"/>
      <c r="D548" s="285"/>
      <c r="E548" s="276"/>
      <c r="F548" s="276"/>
      <c r="G548" s="285"/>
      <c r="H548" s="276"/>
      <c r="I548" s="285"/>
      <c r="J548" s="276"/>
      <c r="K548" s="283">
        <v>547</v>
      </c>
      <c r="L548" s="282" t="s">
        <v>5259</v>
      </c>
      <c r="M548" s="282" t="s">
        <v>5260</v>
      </c>
      <c r="N548" s="283">
        <v>222</v>
      </c>
      <c r="O548" s="276"/>
      <c r="P548" s="276"/>
      <c r="Q548" s="276"/>
      <c r="R548" s="276"/>
      <c r="S548" s="276"/>
      <c r="T548" s="276"/>
      <c r="U548" s="276"/>
      <c r="V548" s="276"/>
      <c r="W548" s="276"/>
      <c r="X548" s="276"/>
      <c r="Y548" s="276"/>
      <c r="Z548" s="276"/>
      <c r="AA548" s="276"/>
      <c r="AB548" s="276"/>
      <c r="AC548" s="276"/>
      <c r="AD548" s="276"/>
      <c r="AE548" s="276"/>
      <c r="AF548" s="276"/>
    </row>
    <row r="549" spans="1:32">
      <c r="A549" s="276"/>
      <c r="B549" s="276"/>
      <c r="C549" s="276"/>
      <c r="D549" s="285"/>
      <c r="E549" s="276"/>
      <c r="F549" s="276"/>
      <c r="G549" s="285"/>
      <c r="H549" s="276"/>
      <c r="I549" s="285"/>
      <c r="J549" s="276"/>
      <c r="K549" s="283">
        <v>548</v>
      </c>
      <c r="L549" s="282" t="s">
        <v>5261</v>
      </c>
      <c r="M549" s="282" t="s">
        <v>5262</v>
      </c>
      <c r="N549" s="283">
        <v>222</v>
      </c>
      <c r="O549" s="276"/>
      <c r="P549" s="276"/>
      <c r="Q549" s="276"/>
      <c r="R549" s="276"/>
      <c r="S549" s="276"/>
      <c r="T549" s="276"/>
      <c r="U549" s="276"/>
      <c r="V549" s="276"/>
      <c r="W549" s="276"/>
      <c r="X549" s="276"/>
      <c r="Y549" s="276"/>
      <c r="Z549" s="276"/>
      <c r="AA549" s="276"/>
      <c r="AB549" s="276"/>
      <c r="AC549" s="276"/>
      <c r="AD549" s="276"/>
      <c r="AE549" s="276"/>
      <c r="AF549" s="276"/>
    </row>
    <row r="550" spans="1:32" ht="30">
      <c r="A550" s="276"/>
      <c r="B550" s="276"/>
      <c r="C550" s="276"/>
      <c r="D550" s="285"/>
      <c r="E550" s="276"/>
      <c r="F550" s="276"/>
      <c r="G550" s="285"/>
      <c r="H550" s="276"/>
      <c r="I550" s="285"/>
      <c r="J550" s="276"/>
      <c r="K550" s="283">
        <v>549</v>
      </c>
      <c r="L550" s="282" t="s">
        <v>5263</v>
      </c>
      <c r="M550" s="282" t="s">
        <v>5264</v>
      </c>
      <c r="N550" s="283">
        <v>223</v>
      </c>
      <c r="O550" s="276"/>
      <c r="P550" s="276"/>
      <c r="Q550" s="276"/>
      <c r="R550" s="276"/>
      <c r="S550" s="276"/>
      <c r="T550" s="276"/>
      <c r="U550" s="276"/>
      <c r="V550" s="276"/>
      <c r="W550" s="276"/>
      <c r="X550" s="276"/>
      <c r="Y550" s="276"/>
      <c r="Z550" s="276"/>
      <c r="AA550" s="276"/>
      <c r="AB550" s="276"/>
      <c r="AC550" s="276"/>
      <c r="AD550" s="276"/>
      <c r="AE550" s="276"/>
      <c r="AF550" s="276"/>
    </row>
    <row r="551" spans="1:32" ht="30">
      <c r="A551" s="276"/>
      <c r="B551" s="276"/>
      <c r="C551" s="276"/>
      <c r="D551" s="285"/>
      <c r="E551" s="276"/>
      <c r="F551" s="276"/>
      <c r="G551" s="285"/>
      <c r="H551" s="276"/>
      <c r="I551" s="285"/>
      <c r="J551" s="276"/>
      <c r="K551" s="283">
        <v>550</v>
      </c>
      <c r="L551" s="282" t="s">
        <v>5265</v>
      </c>
      <c r="M551" s="282" t="s">
        <v>5266</v>
      </c>
      <c r="N551" s="283">
        <v>224</v>
      </c>
      <c r="O551" s="276"/>
      <c r="P551" s="276"/>
      <c r="Q551" s="276"/>
      <c r="R551" s="276"/>
      <c r="S551" s="276"/>
      <c r="T551" s="276"/>
      <c r="U551" s="276"/>
      <c r="V551" s="276"/>
      <c r="W551" s="276"/>
      <c r="X551" s="276"/>
      <c r="Y551" s="276"/>
      <c r="Z551" s="276"/>
      <c r="AA551" s="276"/>
      <c r="AB551" s="276"/>
      <c r="AC551" s="276"/>
      <c r="AD551" s="276"/>
      <c r="AE551" s="276"/>
      <c r="AF551" s="276"/>
    </row>
    <row r="552" spans="1:32">
      <c r="A552" s="276"/>
      <c r="B552" s="276"/>
      <c r="C552" s="276"/>
      <c r="D552" s="285"/>
      <c r="E552" s="276"/>
      <c r="F552" s="276"/>
      <c r="G552" s="285"/>
      <c r="H552" s="276"/>
      <c r="I552" s="285"/>
      <c r="J552" s="276"/>
      <c r="K552" s="283"/>
      <c r="L552" s="282"/>
      <c r="M552" s="282" t="s">
        <v>5267</v>
      </c>
      <c r="N552" s="283"/>
      <c r="O552" s="276"/>
      <c r="P552" s="276"/>
      <c r="Q552" s="276"/>
      <c r="R552" s="276"/>
      <c r="S552" s="276"/>
      <c r="T552" s="276"/>
      <c r="U552" s="276"/>
      <c r="V552" s="276"/>
      <c r="W552" s="276"/>
      <c r="X552" s="276"/>
      <c r="Y552" s="276"/>
      <c r="Z552" s="276"/>
      <c r="AA552" s="276"/>
      <c r="AB552" s="276"/>
      <c r="AC552" s="276"/>
      <c r="AD552" s="276"/>
      <c r="AE552" s="276"/>
      <c r="AF552" s="276"/>
    </row>
    <row r="553" spans="1:32">
      <c r="A553" s="276"/>
      <c r="B553" s="276"/>
      <c r="C553" s="276"/>
      <c r="D553" s="285"/>
      <c r="E553" s="276"/>
      <c r="F553" s="276"/>
      <c r="G553" s="285"/>
      <c r="H553" s="276"/>
      <c r="I553" s="285"/>
      <c r="J553" s="276"/>
      <c r="K553" s="285"/>
      <c r="L553" s="276"/>
      <c r="M553" s="276"/>
      <c r="N553" s="285"/>
      <c r="O553" s="276"/>
      <c r="P553" s="276"/>
      <c r="Q553" s="276"/>
      <c r="R553" s="276"/>
      <c r="S553" s="276"/>
      <c r="T553" s="276"/>
      <c r="U553" s="276"/>
      <c r="V553" s="276"/>
      <c r="W553" s="276"/>
      <c r="X553" s="276"/>
      <c r="Y553" s="276"/>
      <c r="Z553" s="276"/>
      <c r="AA553" s="276"/>
      <c r="AB553" s="276"/>
      <c r="AC553" s="276"/>
      <c r="AD553" s="276"/>
      <c r="AE553" s="276"/>
      <c r="AF553" s="276"/>
    </row>
    <row r="554" spans="1:32">
      <c r="A554" s="276"/>
      <c r="B554" s="276"/>
      <c r="C554" s="276"/>
      <c r="D554" s="285"/>
      <c r="E554" s="276"/>
      <c r="F554" s="276"/>
      <c r="G554" s="285"/>
      <c r="H554" s="276"/>
      <c r="I554" s="285"/>
      <c r="J554" s="276"/>
      <c r="K554" s="285"/>
      <c r="L554" s="276"/>
      <c r="M554" s="276"/>
      <c r="N554" s="285"/>
      <c r="O554" s="276"/>
      <c r="P554" s="276"/>
      <c r="Q554" s="276"/>
      <c r="R554" s="276"/>
      <c r="S554" s="276"/>
      <c r="T554" s="276"/>
      <c r="U554" s="276"/>
      <c r="V554" s="276"/>
      <c r="W554" s="276"/>
      <c r="X554" s="276"/>
      <c r="Y554" s="276"/>
      <c r="Z554" s="276"/>
      <c r="AA554" s="276"/>
      <c r="AB554" s="276"/>
      <c r="AC554" s="276"/>
      <c r="AD554" s="276"/>
      <c r="AE554" s="276"/>
      <c r="AF554" s="276"/>
    </row>
    <row r="555" spans="1:32">
      <c r="A555" s="276"/>
      <c r="B555" s="276"/>
      <c r="C555" s="276"/>
      <c r="D555" s="285"/>
      <c r="E555" s="276"/>
      <c r="F555" s="276"/>
      <c r="G555" s="285"/>
      <c r="H555" s="276"/>
      <c r="I555" s="285"/>
      <c r="J555" s="276"/>
      <c r="K555" s="285"/>
      <c r="L555" s="276"/>
      <c r="M555" s="276"/>
      <c r="N555" s="285"/>
      <c r="O555" s="276"/>
      <c r="P555" s="276"/>
      <c r="Q555" s="276"/>
      <c r="R555" s="276"/>
      <c r="S555" s="276"/>
      <c r="T555" s="276"/>
      <c r="U555" s="276"/>
      <c r="V555" s="276"/>
      <c r="W555" s="276"/>
      <c r="X555" s="276"/>
      <c r="Y555" s="276"/>
      <c r="Z555" s="276"/>
      <c r="AA555" s="276"/>
      <c r="AB555" s="276"/>
      <c r="AC555" s="276"/>
      <c r="AD555" s="276"/>
      <c r="AE555" s="276"/>
      <c r="AF555" s="276"/>
    </row>
    <row r="556" spans="1:32">
      <c r="A556" s="276"/>
      <c r="B556" s="276"/>
      <c r="C556" s="276"/>
      <c r="D556" s="285"/>
      <c r="E556" s="276"/>
      <c r="F556" s="276"/>
      <c r="G556" s="285"/>
      <c r="H556" s="276"/>
      <c r="I556" s="285"/>
      <c r="J556" s="276"/>
      <c r="K556" s="285"/>
      <c r="L556" s="276"/>
      <c r="M556" s="276"/>
      <c r="N556" s="285"/>
      <c r="O556" s="276"/>
      <c r="P556" s="276"/>
      <c r="Q556" s="276"/>
      <c r="R556" s="276"/>
      <c r="S556" s="276"/>
      <c r="T556" s="276"/>
      <c r="U556" s="276"/>
      <c r="V556" s="276"/>
      <c r="W556" s="276"/>
      <c r="X556" s="276"/>
      <c r="Y556" s="276"/>
      <c r="Z556" s="276"/>
      <c r="AA556" s="276"/>
      <c r="AB556" s="276"/>
      <c r="AC556" s="276"/>
      <c r="AD556" s="276"/>
      <c r="AE556" s="276"/>
      <c r="AF556" s="276"/>
    </row>
    <row r="557" spans="1:32">
      <c r="A557" s="276"/>
      <c r="B557" s="276"/>
      <c r="C557" s="276"/>
      <c r="D557" s="285"/>
      <c r="E557" s="276"/>
      <c r="F557" s="276"/>
      <c r="G557" s="285"/>
      <c r="H557" s="276"/>
      <c r="I557" s="285"/>
      <c r="J557" s="276"/>
      <c r="K557" s="285"/>
      <c r="L557" s="276"/>
      <c r="M557" s="276"/>
      <c r="N557" s="285"/>
      <c r="O557" s="276"/>
      <c r="P557" s="276"/>
      <c r="Q557" s="276"/>
      <c r="R557" s="276"/>
      <c r="S557" s="276"/>
      <c r="T557" s="276"/>
      <c r="U557" s="276"/>
      <c r="V557" s="276"/>
      <c r="W557" s="276"/>
      <c r="X557" s="276"/>
      <c r="Y557" s="276"/>
      <c r="Z557" s="276"/>
      <c r="AA557" s="276"/>
      <c r="AB557" s="276"/>
      <c r="AC557" s="276"/>
      <c r="AD557" s="276"/>
      <c r="AE557" s="276"/>
      <c r="AF557" s="276"/>
    </row>
    <row r="558" spans="1:32">
      <c r="A558" s="276"/>
      <c r="B558" s="276"/>
      <c r="C558" s="276"/>
      <c r="D558" s="285"/>
      <c r="E558" s="276"/>
      <c r="F558" s="276"/>
      <c r="G558" s="285"/>
      <c r="H558" s="276"/>
      <c r="I558" s="285"/>
      <c r="J558" s="276"/>
      <c r="K558" s="285"/>
      <c r="L558" s="276"/>
      <c r="M558" s="276"/>
      <c r="N558" s="285"/>
      <c r="O558" s="276"/>
      <c r="P558" s="276"/>
      <c r="Q558" s="276"/>
      <c r="R558" s="276"/>
      <c r="S558" s="276"/>
      <c r="T558" s="276"/>
      <c r="U558" s="276"/>
      <c r="V558" s="276"/>
      <c r="W558" s="276"/>
      <c r="X558" s="276"/>
      <c r="Y558" s="276"/>
      <c r="Z558" s="276"/>
      <c r="AA558" s="276"/>
      <c r="AB558" s="276"/>
      <c r="AC558" s="276"/>
      <c r="AD558" s="276"/>
      <c r="AE558" s="276"/>
      <c r="AF558" s="276"/>
    </row>
    <row r="559" spans="1:32">
      <c r="A559" s="276"/>
      <c r="B559" s="276"/>
      <c r="C559" s="276"/>
      <c r="D559" s="285"/>
      <c r="E559" s="276"/>
      <c r="F559" s="276"/>
      <c r="G559" s="285"/>
      <c r="H559" s="276"/>
      <c r="I559" s="285"/>
      <c r="J559" s="276"/>
      <c r="K559" s="285"/>
      <c r="L559" s="276"/>
      <c r="M559" s="276"/>
      <c r="N559" s="285"/>
      <c r="O559" s="276"/>
      <c r="P559" s="276"/>
      <c r="Q559" s="276"/>
      <c r="R559" s="276"/>
      <c r="S559" s="276"/>
      <c r="T559" s="276"/>
      <c r="U559" s="276"/>
      <c r="V559" s="276"/>
      <c r="W559" s="276"/>
      <c r="X559" s="276"/>
      <c r="Y559" s="276"/>
      <c r="Z559" s="276"/>
      <c r="AA559" s="276"/>
      <c r="AB559" s="276"/>
      <c r="AC559" s="276"/>
      <c r="AD559" s="276"/>
      <c r="AE559" s="276"/>
      <c r="AF559" s="276"/>
    </row>
    <row r="560" spans="1:32">
      <c r="A560" s="276"/>
      <c r="B560" s="276"/>
      <c r="C560" s="276"/>
      <c r="D560" s="285"/>
      <c r="E560" s="276"/>
      <c r="F560" s="276"/>
      <c r="G560" s="285"/>
      <c r="H560" s="276"/>
      <c r="I560" s="285"/>
      <c r="J560" s="276"/>
      <c r="K560" s="285"/>
      <c r="L560" s="276"/>
      <c r="M560" s="276"/>
      <c r="N560" s="285"/>
      <c r="O560" s="276"/>
      <c r="P560" s="276"/>
      <c r="Q560" s="276"/>
      <c r="R560" s="276"/>
      <c r="S560" s="276"/>
      <c r="T560" s="276"/>
      <c r="U560" s="276"/>
      <c r="V560" s="276"/>
      <c r="W560" s="276"/>
      <c r="X560" s="276"/>
      <c r="Y560" s="276"/>
      <c r="Z560" s="276"/>
      <c r="AA560" s="276"/>
      <c r="AB560" s="276"/>
      <c r="AC560" s="276"/>
      <c r="AD560" s="276"/>
      <c r="AE560" s="276"/>
      <c r="AF560" s="276"/>
    </row>
    <row r="561" spans="1:32">
      <c r="A561" s="276"/>
      <c r="B561" s="276"/>
      <c r="C561" s="276"/>
      <c r="D561" s="285"/>
      <c r="E561" s="276"/>
      <c r="F561" s="276"/>
      <c r="G561" s="285"/>
      <c r="H561" s="276"/>
      <c r="I561" s="285"/>
      <c r="J561" s="276"/>
      <c r="K561" s="285"/>
      <c r="L561" s="276"/>
      <c r="M561" s="276"/>
      <c r="N561" s="285"/>
      <c r="O561" s="276"/>
      <c r="P561" s="276"/>
      <c r="Q561" s="276"/>
      <c r="R561" s="276"/>
      <c r="S561" s="276"/>
      <c r="T561" s="276"/>
      <c r="U561" s="276"/>
      <c r="V561" s="276"/>
      <c r="W561" s="276"/>
      <c r="X561" s="276"/>
      <c r="Y561" s="276"/>
      <c r="Z561" s="276"/>
      <c r="AA561" s="276"/>
      <c r="AB561" s="276"/>
      <c r="AC561" s="276"/>
      <c r="AD561" s="276"/>
      <c r="AE561" s="276"/>
      <c r="AF561" s="276"/>
    </row>
    <row r="562" spans="1:32">
      <c r="A562" s="276"/>
      <c r="B562" s="276"/>
      <c r="C562" s="276"/>
      <c r="D562" s="285"/>
      <c r="E562" s="276"/>
      <c r="F562" s="276"/>
      <c r="G562" s="285"/>
      <c r="H562" s="276"/>
      <c r="I562" s="285"/>
      <c r="J562" s="276"/>
      <c r="K562" s="285"/>
      <c r="L562" s="276"/>
      <c r="M562" s="276"/>
      <c r="N562" s="285"/>
      <c r="O562" s="276"/>
      <c r="P562" s="276"/>
      <c r="Q562" s="276"/>
      <c r="R562" s="276"/>
      <c r="S562" s="276"/>
      <c r="T562" s="276"/>
      <c r="U562" s="276"/>
      <c r="V562" s="276"/>
      <c r="W562" s="276"/>
      <c r="X562" s="276"/>
      <c r="Y562" s="276"/>
      <c r="Z562" s="276"/>
      <c r="AA562" s="276"/>
      <c r="AB562" s="276"/>
      <c r="AC562" s="276"/>
      <c r="AD562" s="276"/>
      <c r="AE562" s="276"/>
      <c r="AF562" s="276"/>
    </row>
    <row r="563" spans="1:32">
      <c r="A563" s="276"/>
      <c r="B563" s="276"/>
      <c r="C563" s="276"/>
      <c r="D563" s="285"/>
      <c r="E563" s="276"/>
      <c r="F563" s="276"/>
      <c r="G563" s="285"/>
      <c r="H563" s="276"/>
      <c r="I563" s="285"/>
      <c r="J563" s="276"/>
      <c r="K563" s="285"/>
      <c r="L563" s="276"/>
      <c r="M563" s="276"/>
      <c r="N563" s="285"/>
      <c r="O563" s="276"/>
      <c r="P563" s="276"/>
      <c r="Q563" s="276"/>
      <c r="R563" s="276"/>
      <c r="S563" s="276"/>
      <c r="T563" s="276"/>
      <c r="U563" s="276"/>
      <c r="V563" s="276"/>
      <c r="W563" s="276"/>
      <c r="X563" s="276"/>
      <c r="Y563" s="276"/>
      <c r="Z563" s="276"/>
      <c r="AA563" s="276"/>
      <c r="AB563" s="276"/>
      <c r="AC563" s="276"/>
      <c r="AD563" s="276"/>
      <c r="AE563" s="276"/>
      <c r="AF563" s="276"/>
    </row>
    <row r="564" spans="1:32">
      <c r="A564" s="276"/>
      <c r="B564" s="276"/>
      <c r="C564" s="276"/>
      <c r="D564" s="285"/>
      <c r="E564" s="276"/>
      <c r="F564" s="276"/>
      <c r="G564" s="285"/>
      <c r="H564" s="276"/>
      <c r="I564" s="285"/>
      <c r="J564" s="276"/>
      <c r="K564" s="285"/>
      <c r="L564" s="276"/>
      <c r="M564" s="276"/>
      <c r="N564" s="285"/>
      <c r="O564" s="276"/>
      <c r="P564" s="276"/>
      <c r="Q564" s="276"/>
      <c r="R564" s="276"/>
      <c r="S564" s="276"/>
      <c r="T564" s="276"/>
      <c r="U564" s="276"/>
      <c r="V564" s="276"/>
      <c r="W564" s="276"/>
      <c r="X564" s="276"/>
      <c r="Y564" s="276"/>
      <c r="Z564" s="276"/>
      <c r="AA564" s="276"/>
      <c r="AB564" s="276"/>
      <c r="AC564" s="276"/>
      <c r="AD564" s="276"/>
      <c r="AE564" s="276"/>
      <c r="AF564" s="276"/>
    </row>
    <row r="565" spans="1:32">
      <c r="A565" s="276"/>
      <c r="B565" s="276"/>
      <c r="C565" s="276"/>
      <c r="D565" s="285"/>
      <c r="E565" s="276"/>
      <c r="F565" s="276"/>
      <c r="G565" s="285"/>
      <c r="H565" s="276"/>
      <c r="I565" s="285"/>
      <c r="J565" s="276"/>
      <c r="K565" s="285"/>
      <c r="L565" s="276"/>
      <c r="M565" s="276"/>
      <c r="N565" s="285"/>
      <c r="O565" s="276"/>
      <c r="P565" s="276"/>
      <c r="Q565" s="276"/>
      <c r="R565" s="276"/>
      <c r="S565" s="276"/>
      <c r="T565" s="276"/>
      <c r="U565" s="276"/>
      <c r="V565" s="276"/>
      <c r="W565" s="276"/>
      <c r="X565" s="276"/>
      <c r="Y565" s="276"/>
      <c r="Z565" s="276"/>
      <c r="AA565" s="276"/>
      <c r="AB565" s="276"/>
      <c r="AC565" s="276"/>
      <c r="AD565" s="276"/>
      <c r="AE565" s="276"/>
      <c r="AF565" s="276"/>
    </row>
    <row r="566" spans="1:32">
      <c r="A566" s="276"/>
      <c r="B566" s="276"/>
      <c r="C566" s="276"/>
      <c r="D566" s="285"/>
      <c r="E566" s="276"/>
      <c r="F566" s="276"/>
      <c r="G566" s="285"/>
      <c r="H566" s="276"/>
      <c r="I566" s="285"/>
      <c r="J566" s="276"/>
      <c r="K566" s="285"/>
      <c r="L566" s="276"/>
      <c r="M566" s="276"/>
      <c r="N566" s="285"/>
      <c r="O566" s="276"/>
      <c r="P566" s="276"/>
      <c r="Q566" s="276"/>
      <c r="R566" s="276"/>
      <c r="S566" s="276"/>
      <c r="T566" s="276"/>
      <c r="U566" s="276"/>
      <c r="V566" s="276"/>
      <c r="W566" s="276"/>
      <c r="X566" s="276"/>
      <c r="Y566" s="276"/>
      <c r="Z566" s="276"/>
      <c r="AA566" s="276"/>
      <c r="AB566" s="276"/>
      <c r="AC566" s="276"/>
      <c r="AD566" s="276"/>
      <c r="AE566" s="276"/>
      <c r="AF566" s="276"/>
    </row>
    <row r="567" spans="1:32">
      <c r="A567" s="276"/>
      <c r="B567" s="276"/>
      <c r="C567" s="276"/>
      <c r="D567" s="285"/>
      <c r="E567" s="276"/>
      <c r="F567" s="276"/>
      <c r="G567" s="285"/>
      <c r="H567" s="276"/>
      <c r="I567" s="285"/>
      <c r="J567" s="276"/>
      <c r="K567" s="285"/>
      <c r="L567" s="276"/>
      <c r="M567" s="276"/>
      <c r="N567" s="285"/>
      <c r="O567" s="276"/>
      <c r="P567" s="276"/>
      <c r="Q567" s="276"/>
      <c r="R567" s="276"/>
      <c r="S567" s="276"/>
      <c r="T567" s="276"/>
      <c r="U567" s="276"/>
      <c r="V567" s="276"/>
      <c r="W567" s="276"/>
      <c r="X567" s="276"/>
      <c r="Y567" s="276"/>
      <c r="Z567" s="276"/>
      <c r="AA567" s="276"/>
      <c r="AB567" s="276"/>
      <c r="AC567" s="276"/>
      <c r="AD567" s="276"/>
      <c r="AE567" s="276"/>
      <c r="AF567" s="276"/>
    </row>
    <row r="568" spans="1:32">
      <c r="A568" s="276"/>
      <c r="B568" s="276"/>
      <c r="C568" s="276"/>
      <c r="D568" s="285"/>
      <c r="E568" s="276"/>
      <c r="F568" s="276"/>
      <c r="G568" s="285"/>
      <c r="H568" s="276"/>
      <c r="I568" s="285"/>
      <c r="J568" s="276"/>
      <c r="K568" s="285"/>
      <c r="L568" s="276"/>
      <c r="M568" s="276"/>
      <c r="N568" s="285"/>
      <c r="O568" s="276"/>
      <c r="P568" s="276"/>
      <c r="Q568" s="276"/>
      <c r="R568" s="276"/>
      <c r="S568" s="276"/>
      <c r="T568" s="276"/>
      <c r="U568" s="276"/>
      <c r="V568" s="276"/>
      <c r="W568" s="276"/>
      <c r="X568" s="276"/>
      <c r="Y568" s="276"/>
      <c r="Z568" s="276"/>
      <c r="AA568" s="276"/>
      <c r="AB568" s="276"/>
      <c r="AC568" s="276"/>
      <c r="AD568" s="276"/>
      <c r="AE568" s="276"/>
      <c r="AF568" s="276"/>
    </row>
    <row r="569" spans="1:32">
      <c r="A569" s="276"/>
      <c r="B569" s="276"/>
      <c r="C569" s="276"/>
      <c r="D569" s="285"/>
      <c r="E569" s="276"/>
      <c r="F569" s="276"/>
      <c r="G569" s="285"/>
      <c r="H569" s="276"/>
      <c r="I569" s="285"/>
      <c r="J569" s="276"/>
      <c r="K569" s="285"/>
      <c r="L569" s="276"/>
      <c r="M569" s="276"/>
      <c r="N569" s="285"/>
      <c r="O569" s="276"/>
      <c r="P569" s="276"/>
      <c r="Q569" s="276"/>
      <c r="R569" s="276"/>
      <c r="S569" s="276"/>
      <c r="T569" s="276"/>
      <c r="U569" s="276"/>
      <c r="V569" s="276"/>
      <c r="W569" s="276"/>
      <c r="X569" s="276"/>
      <c r="Y569" s="276"/>
      <c r="Z569" s="276"/>
      <c r="AA569" s="276"/>
      <c r="AB569" s="276"/>
      <c r="AC569" s="276"/>
      <c r="AD569" s="276"/>
      <c r="AE569" s="276"/>
      <c r="AF569" s="276"/>
    </row>
    <row r="570" spans="1:32">
      <c r="A570" s="276"/>
      <c r="B570" s="276"/>
      <c r="C570" s="276"/>
      <c r="D570" s="285"/>
      <c r="E570" s="276"/>
      <c r="F570" s="276"/>
      <c r="G570" s="285"/>
      <c r="H570" s="276"/>
      <c r="I570" s="285"/>
      <c r="J570" s="276"/>
      <c r="K570" s="285"/>
      <c r="L570" s="276"/>
      <c r="M570" s="276"/>
      <c r="N570" s="285"/>
      <c r="O570" s="276"/>
      <c r="P570" s="276"/>
      <c r="Q570" s="276"/>
      <c r="R570" s="276"/>
      <c r="S570" s="276"/>
      <c r="T570" s="276"/>
      <c r="U570" s="276"/>
      <c r="V570" s="276"/>
      <c r="W570" s="276"/>
      <c r="X570" s="276"/>
      <c r="Y570" s="276"/>
      <c r="Z570" s="276"/>
      <c r="AA570" s="276"/>
      <c r="AB570" s="276"/>
      <c r="AC570" s="276"/>
      <c r="AD570" s="276"/>
      <c r="AE570" s="276"/>
      <c r="AF570" s="276"/>
    </row>
    <row r="571" spans="1:32">
      <c r="A571" s="276"/>
      <c r="B571" s="276"/>
      <c r="C571" s="276"/>
      <c r="D571" s="285"/>
      <c r="E571" s="276"/>
      <c r="F571" s="276"/>
      <c r="G571" s="285"/>
      <c r="H571" s="276"/>
      <c r="I571" s="285"/>
      <c r="J571" s="276"/>
      <c r="K571" s="285"/>
      <c r="L571" s="276"/>
      <c r="M571" s="276"/>
      <c r="N571" s="285"/>
      <c r="O571" s="276"/>
      <c r="P571" s="276"/>
      <c r="Q571" s="276"/>
      <c r="R571" s="276"/>
      <c r="S571" s="276"/>
      <c r="T571" s="276"/>
      <c r="U571" s="276"/>
      <c r="V571" s="276"/>
      <c r="W571" s="276"/>
      <c r="X571" s="276"/>
      <c r="Y571" s="276"/>
      <c r="Z571" s="276"/>
      <c r="AA571" s="276"/>
      <c r="AB571" s="276"/>
      <c r="AC571" s="276"/>
      <c r="AD571" s="276"/>
      <c r="AE571" s="276"/>
      <c r="AF571" s="276"/>
    </row>
    <row r="572" spans="1:32">
      <c r="A572" s="276"/>
      <c r="B572" s="276"/>
      <c r="C572" s="276"/>
      <c r="D572" s="285"/>
      <c r="E572" s="276"/>
      <c r="F572" s="276"/>
      <c r="G572" s="285"/>
      <c r="H572" s="276"/>
      <c r="I572" s="285"/>
      <c r="J572" s="276"/>
      <c r="K572" s="285"/>
      <c r="L572" s="276"/>
      <c r="M572" s="276"/>
      <c r="N572" s="285"/>
      <c r="O572" s="276"/>
      <c r="P572" s="276"/>
      <c r="Q572" s="276"/>
      <c r="R572" s="276"/>
      <c r="S572" s="276"/>
      <c r="T572" s="276"/>
      <c r="U572" s="276"/>
      <c r="V572" s="276"/>
      <c r="W572" s="276"/>
      <c r="X572" s="276"/>
      <c r="Y572" s="276"/>
      <c r="Z572" s="276"/>
      <c r="AA572" s="276"/>
      <c r="AB572" s="276"/>
      <c r="AC572" s="276"/>
      <c r="AD572" s="276"/>
      <c r="AE572" s="276"/>
      <c r="AF572" s="276"/>
    </row>
    <row r="573" spans="1:32">
      <c r="A573" s="276"/>
      <c r="B573" s="276"/>
      <c r="C573" s="276"/>
      <c r="D573" s="285"/>
      <c r="E573" s="276"/>
      <c r="F573" s="276"/>
      <c r="G573" s="285"/>
      <c r="H573" s="276"/>
      <c r="I573" s="285"/>
      <c r="J573" s="276"/>
      <c r="K573" s="285"/>
      <c r="L573" s="276"/>
      <c r="M573" s="276"/>
      <c r="N573" s="285"/>
      <c r="O573" s="276"/>
      <c r="P573" s="276"/>
      <c r="Q573" s="276"/>
      <c r="R573" s="276"/>
      <c r="S573" s="276"/>
      <c r="T573" s="276"/>
      <c r="U573" s="276"/>
      <c r="V573" s="276"/>
      <c r="W573" s="276"/>
      <c r="X573" s="276"/>
      <c r="Y573" s="276"/>
      <c r="Z573" s="276"/>
      <c r="AA573" s="276"/>
      <c r="AB573" s="276"/>
      <c r="AC573" s="276"/>
      <c r="AD573" s="276"/>
      <c r="AE573" s="276"/>
      <c r="AF573" s="276"/>
    </row>
    <row r="574" spans="1:32">
      <c r="A574" s="276"/>
      <c r="B574" s="276"/>
      <c r="C574" s="276"/>
      <c r="D574" s="285"/>
      <c r="E574" s="276"/>
      <c r="F574" s="276"/>
      <c r="G574" s="285"/>
      <c r="H574" s="276"/>
      <c r="I574" s="285"/>
      <c r="J574" s="276"/>
      <c r="K574" s="285"/>
      <c r="L574" s="276"/>
      <c r="M574" s="276"/>
      <c r="N574" s="285"/>
      <c r="O574" s="276"/>
      <c r="P574" s="276"/>
      <c r="Q574" s="276"/>
      <c r="R574" s="276"/>
      <c r="S574" s="276"/>
      <c r="T574" s="276"/>
      <c r="U574" s="276"/>
      <c r="V574" s="276"/>
      <c r="W574" s="276"/>
      <c r="X574" s="276"/>
      <c r="Y574" s="276"/>
      <c r="Z574" s="276"/>
      <c r="AA574" s="276"/>
      <c r="AB574" s="276"/>
      <c r="AC574" s="276"/>
      <c r="AD574" s="276"/>
      <c r="AE574" s="276"/>
      <c r="AF574" s="276"/>
    </row>
    <row r="575" spans="1:32">
      <c r="A575" s="276"/>
      <c r="B575" s="276"/>
      <c r="C575" s="276"/>
      <c r="D575" s="285"/>
      <c r="E575" s="276"/>
      <c r="F575" s="276"/>
      <c r="G575" s="285"/>
      <c r="H575" s="276"/>
      <c r="I575" s="285"/>
      <c r="J575" s="276"/>
      <c r="K575" s="285"/>
      <c r="L575" s="276"/>
      <c r="M575" s="276"/>
      <c r="N575" s="285"/>
      <c r="O575" s="276"/>
      <c r="P575" s="276"/>
      <c r="Q575" s="276"/>
      <c r="R575" s="276"/>
      <c r="S575" s="276"/>
      <c r="T575" s="276"/>
      <c r="U575" s="276"/>
      <c r="V575" s="276"/>
      <c r="W575" s="276"/>
      <c r="X575" s="276"/>
      <c r="Y575" s="276"/>
      <c r="Z575" s="276"/>
      <c r="AA575" s="276"/>
      <c r="AB575" s="276"/>
      <c r="AC575" s="276"/>
      <c r="AD575" s="276"/>
      <c r="AE575" s="276"/>
      <c r="AF575" s="276"/>
    </row>
    <row r="576" spans="1:32">
      <c r="A576" s="276"/>
      <c r="B576" s="276"/>
      <c r="C576" s="276"/>
      <c r="D576" s="285"/>
      <c r="E576" s="276"/>
      <c r="F576" s="276"/>
      <c r="G576" s="285"/>
      <c r="H576" s="276"/>
      <c r="I576" s="285"/>
      <c r="J576" s="276"/>
      <c r="K576" s="285"/>
      <c r="L576" s="276"/>
      <c r="M576" s="276"/>
      <c r="N576" s="285"/>
      <c r="O576" s="276"/>
      <c r="P576" s="276"/>
      <c r="Q576" s="276"/>
      <c r="R576" s="276"/>
      <c r="S576" s="276"/>
      <c r="T576" s="276"/>
      <c r="U576" s="276"/>
      <c r="V576" s="276"/>
      <c r="W576" s="276"/>
      <c r="X576" s="276"/>
      <c r="Y576" s="276"/>
      <c r="Z576" s="276"/>
      <c r="AA576" s="276"/>
      <c r="AB576" s="276"/>
      <c r="AC576" s="276"/>
      <c r="AD576" s="276"/>
      <c r="AE576" s="276"/>
      <c r="AF576" s="276"/>
    </row>
    <row r="577" spans="1:32">
      <c r="A577" s="276"/>
      <c r="B577" s="276"/>
      <c r="C577" s="276"/>
      <c r="D577" s="285"/>
      <c r="E577" s="276"/>
      <c r="F577" s="276"/>
      <c r="G577" s="285"/>
      <c r="H577" s="276"/>
      <c r="I577" s="285"/>
      <c r="J577" s="276"/>
      <c r="K577" s="285"/>
      <c r="L577" s="276"/>
      <c r="M577" s="276"/>
      <c r="N577" s="285"/>
      <c r="O577" s="276"/>
      <c r="P577" s="276"/>
      <c r="Q577" s="276"/>
      <c r="R577" s="276"/>
      <c r="S577" s="276"/>
      <c r="T577" s="276"/>
      <c r="U577" s="276"/>
      <c r="V577" s="276"/>
      <c r="W577" s="276"/>
      <c r="X577" s="276"/>
      <c r="Y577" s="276"/>
      <c r="Z577" s="276"/>
      <c r="AA577" s="276"/>
      <c r="AB577" s="276"/>
      <c r="AC577" s="276"/>
      <c r="AD577" s="276"/>
      <c r="AE577" s="276"/>
      <c r="AF577" s="276"/>
    </row>
    <row r="578" spans="1:32">
      <c r="A578" s="276"/>
      <c r="B578" s="276"/>
      <c r="C578" s="276"/>
      <c r="D578" s="285"/>
      <c r="E578" s="276"/>
      <c r="F578" s="276"/>
      <c r="G578" s="285"/>
      <c r="H578" s="276"/>
      <c r="I578" s="285"/>
      <c r="J578" s="276"/>
      <c r="K578" s="285"/>
      <c r="L578" s="276"/>
      <c r="M578" s="276"/>
      <c r="N578" s="285"/>
      <c r="O578" s="276"/>
      <c r="P578" s="276"/>
      <c r="Q578" s="276"/>
      <c r="R578" s="276"/>
      <c r="S578" s="276"/>
      <c r="T578" s="276"/>
      <c r="U578" s="276"/>
      <c r="V578" s="276"/>
      <c r="W578" s="276"/>
      <c r="X578" s="276"/>
      <c r="Y578" s="276"/>
      <c r="Z578" s="276"/>
      <c r="AA578" s="276"/>
      <c r="AB578" s="276"/>
      <c r="AC578" s="276"/>
      <c r="AD578" s="276"/>
      <c r="AE578" s="276"/>
      <c r="AF578" s="276"/>
    </row>
    <row r="579" spans="1:32">
      <c r="A579" s="276"/>
      <c r="B579" s="276"/>
      <c r="C579" s="276"/>
      <c r="D579" s="285"/>
      <c r="E579" s="276"/>
      <c r="F579" s="276"/>
      <c r="G579" s="285"/>
      <c r="H579" s="276"/>
      <c r="I579" s="285"/>
      <c r="J579" s="276"/>
      <c r="K579" s="285"/>
      <c r="L579" s="276"/>
      <c r="M579" s="276"/>
      <c r="N579" s="285"/>
      <c r="O579" s="276"/>
      <c r="P579" s="276"/>
      <c r="Q579" s="276"/>
      <c r="R579" s="276"/>
      <c r="S579" s="276"/>
      <c r="T579" s="276"/>
      <c r="U579" s="276"/>
      <c r="V579" s="276"/>
      <c r="W579" s="276"/>
      <c r="X579" s="276"/>
      <c r="Y579" s="276"/>
      <c r="Z579" s="276"/>
      <c r="AA579" s="276"/>
      <c r="AB579" s="276"/>
      <c r="AC579" s="276"/>
      <c r="AD579" s="276"/>
      <c r="AE579" s="276"/>
      <c r="AF579" s="276"/>
    </row>
    <row r="580" spans="1:32">
      <c r="A580" s="276"/>
      <c r="B580" s="276"/>
      <c r="C580" s="276"/>
      <c r="D580" s="285"/>
      <c r="E580" s="276"/>
      <c r="F580" s="276"/>
      <c r="G580" s="285"/>
      <c r="H580" s="276"/>
      <c r="I580" s="285"/>
      <c r="J580" s="276"/>
      <c r="K580" s="285"/>
      <c r="L580" s="276"/>
      <c r="M580" s="276"/>
      <c r="N580" s="285"/>
      <c r="O580" s="276"/>
      <c r="P580" s="276"/>
      <c r="Q580" s="276"/>
      <c r="R580" s="276"/>
      <c r="S580" s="276"/>
      <c r="T580" s="276"/>
      <c r="U580" s="276"/>
      <c r="V580" s="276"/>
      <c r="W580" s="276"/>
      <c r="X580" s="276"/>
      <c r="Y580" s="276"/>
      <c r="Z580" s="276"/>
      <c r="AA580" s="276"/>
      <c r="AB580" s="276"/>
      <c r="AC580" s="276"/>
      <c r="AD580" s="276"/>
      <c r="AE580" s="276"/>
      <c r="AF580" s="276"/>
    </row>
    <row r="581" spans="1:32">
      <c r="A581" s="276"/>
      <c r="B581" s="276"/>
      <c r="C581" s="276"/>
      <c r="D581" s="285"/>
      <c r="E581" s="276"/>
      <c r="F581" s="276"/>
      <c r="G581" s="285"/>
      <c r="H581" s="276"/>
      <c r="I581" s="285"/>
      <c r="J581" s="276"/>
      <c r="K581" s="285"/>
      <c r="L581" s="276"/>
      <c r="M581" s="276"/>
      <c r="N581" s="285"/>
      <c r="O581" s="276"/>
      <c r="P581" s="276"/>
      <c r="Q581" s="276"/>
      <c r="R581" s="276"/>
      <c r="S581" s="276"/>
      <c r="T581" s="276"/>
      <c r="U581" s="276"/>
      <c r="V581" s="276"/>
      <c r="W581" s="276"/>
      <c r="X581" s="276"/>
      <c r="Y581" s="276"/>
      <c r="Z581" s="276"/>
      <c r="AA581" s="276"/>
      <c r="AB581" s="276"/>
      <c r="AC581" s="276"/>
      <c r="AD581" s="276"/>
      <c r="AE581" s="276"/>
      <c r="AF581" s="276"/>
    </row>
    <row r="582" spans="1:32">
      <c r="A582" s="276"/>
      <c r="B582" s="276"/>
      <c r="C582" s="276"/>
      <c r="D582" s="285"/>
      <c r="E582" s="276"/>
      <c r="F582" s="276"/>
      <c r="G582" s="285"/>
      <c r="H582" s="276"/>
      <c r="I582" s="285"/>
      <c r="J582" s="276"/>
      <c r="K582" s="285"/>
      <c r="L582" s="276"/>
      <c r="M582" s="276"/>
      <c r="N582" s="285"/>
      <c r="O582" s="276"/>
      <c r="P582" s="276"/>
      <c r="Q582" s="276"/>
      <c r="R582" s="276"/>
      <c r="S582" s="276"/>
      <c r="T582" s="276"/>
      <c r="U582" s="276"/>
      <c r="V582" s="276"/>
      <c r="W582" s="276"/>
      <c r="X582" s="276"/>
      <c r="Y582" s="276"/>
      <c r="Z582" s="276"/>
      <c r="AA582" s="276"/>
      <c r="AB582" s="276"/>
      <c r="AC582" s="276"/>
      <c r="AD582" s="276"/>
      <c r="AE582" s="276"/>
      <c r="AF582" s="276"/>
    </row>
    <row r="583" spans="1:32">
      <c r="A583" s="276"/>
      <c r="B583" s="276"/>
      <c r="C583" s="276"/>
      <c r="D583" s="285"/>
      <c r="E583" s="276"/>
      <c r="F583" s="276"/>
      <c r="G583" s="285"/>
      <c r="H583" s="276"/>
      <c r="I583" s="285"/>
      <c r="J583" s="276"/>
      <c r="K583" s="285"/>
      <c r="L583" s="276"/>
      <c r="M583" s="276"/>
      <c r="N583" s="285"/>
      <c r="O583" s="276"/>
      <c r="P583" s="276"/>
      <c r="Q583" s="276"/>
      <c r="R583" s="276"/>
      <c r="S583" s="276"/>
      <c r="T583" s="276"/>
      <c r="U583" s="276"/>
      <c r="V583" s="276"/>
      <c r="W583" s="276"/>
      <c r="X583" s="276"/>
      <c r="Y583" s="276"/>
      <c r="Z583" s="276"/>
      <c r="AA583" s="276"/>
      <c r="AB583" s="276"/>
      <c r="AC583" s="276"/>
      <c r="AD583" s="276"/>
      <c r="AE583" s="276"/>
      <c r="AF583" s="276"/>
    </row>
    <row r="584" spans="1:32">
      <c r="A584" s="276"/>
      <c r="B584" s="276"/>
      <c r="C584" s="276"/>
      <c r="D584" s="285"/>
      <c r="E584" s="276"/>
      <c r="F584" s="276"/>
      <c r="G584" s="285"/>
      <c r="H584" s="276"/>
      <c r="I584" s="285"/>
      <c r="J584" s="276"/>
      <c r="K584" s="285"/>
      <c r="L584" s="276"/>
      <c r="M584" s="276"/>
      <c r="N584" s="285"/>
      <c r="O584" s="276"/>
      <c r="P584" s="276"/>
      <c r="Q584" s="276"/>
      <c r="R584" s="276"/>
      <c r="S584" s="276"/>
      <c r="T584" s="276"/>
      <c r="U584" s="276"/>
      <c r="V584" s="276"/>
      <c r="W584" s="276"/>
      <c r="X584" s="276"/>
      <c r="Y584" s="276"/>
      <c r="Z584" s="276"/>
      <c r="AA584" s="276"/>
      <c r="AB584" s="276"/>
      <c r="AC584" s="276"/>
      <c r="AD584" s="276"/>
      <c r="AE584" s="276"/>
      <c r="AF584" s="276"/>
    </row>
    <row r="585" spans="1:32">
      <c r="A585" s="276"/>
      <c r="B585" s="276"/>
      <c r="C585" s="276"/>
      <c r="D585" s="285"/>
      <c r="E585" s="276"/>
      <c r="F585" s="276"/>
      <c r="G585" s="285"/>
      <c r="H585" s="276"/>
      <c r="I585" s="285"/>
      <c r="J585" s="276"/>
      <c r="K585" s="285"/>
      <c r="L585" s="276"/>
      <c r="M585" s="276"/>
      <c r="N585" s="285"/>
      <c r="O585" s="276"/>
      <c r="P585" s="276"/>
      <c r="Q585" s="276"/>
      <c r="R585" s="276"/>
      <c r="S585" s="276"/>
      <c r="T585" s="276"/>
      <c r="U585" s="276"/>
      <c r="V585" s="276"/>
      <c r="W585" s="276"/>
      <c r="X585" s="276"/>
      <c r="Y585" s="276"/>
      <c r="Z585" s="276"/>
      <c r="AA585" s="276"/>
      <c r="AB585" s="276"/>
      <c r="AC585" s="276"/>
      <c r="AD585" s="276"/>
      <c r="AE585" s="276"/>
      <c r="AF585" s="276"/>
    </row>
    <row r="586" spans="1:32">
      <c r="A586" s="276"/>
      <c r="B586" s="276"/>
      <c r="C586" s="276"/>
      <c r="D586" s="285"/>
      <c r="E586" s="276"/>
      <c r="F586" s="276"/>
      <c r="G586" s="285"/>
      <c r="H586" s="276"/>
      <c r="I586" s="285"/>
      <c r="J586" s="276"/>
      <c r="K586" s="285"/>
      <c r="L586" s="276"/>
      <c r="M586" s="276"/>
      <c r="N586" s="285"/>
      <c r="O586" s="276"/>
      <c r="P586" s="276"/>
      <c r="Q586" s="276"/>
      <c r="R586" s="276"/>
      <c r="S586" s="276"/>
      <c r="T586" s="276"/>
      <c r="U586" s="276"/>
      <c r="V586" s="276"/>
      <c r="W586" s="276"/>
      <c r="X586" s="276"/>
      <c r="Y586" s="276"/>
      <c r="Z586" s="276"/>
      <c r="AA586" s="276"/>
      <c r="AB586" s="276"/>
      <c r="AC586" s="276"/>
      <c r="AD586" s="276"/>
      <c r="AE586" s="276"/>
      <c r="AF586" s="276"/>
    </row>
    <row r="587" spans="1:32">
      <c r="A587" s="276"/>
      <c r="B587" s="276"/>
      <c r="C587" s="276"/>
      <c r="D587" s="285"/>
      <c r="E587" s="276"/>
      <c r="F587" s="276"/>
      <c r="G587" s="285"/>
      <c r="H587" s="276"/>
      <c r="I587" s="285"/>
      <c r="J587" s="276"/>
      <c r="K587" s="285"/>
      <c r="L587" s="276"/>
      <c r="M587" s="276"/>
      <c r="N587" s="285"/>
      <c r="O587" s="276"/>
      <c r="P587" s="276"/>
      <c r="Q587" s="276"/>
      <c r="R587" s="276"/>
      <c r="S587" s="276"/>
      <c r="T587" s="276"/>
      <c r="U587" s="276"/>
      <c r="V587" s="276"/>
      <c r="W587" s="276"/>
      <c r="X587" s="276"/>
      <c r="Y587" s="276"/>
      <c r="Z587" s="276"/>
      <c r="AA587" s="276"/>
      <c r="AB587" s="276"/>
      <c r="AC587" s="276"/>
      <c r="AD587" s="276"/>
      <c r="AE587" s="276"/>
      <c r="AF587" s="276"/>
    </row>
    <row r="588" spans="1:32">
      <c r="A588" s="276"/>
      <c r="B588" s="276"/>
      <c r="C588" s="276"/>
      <c r="D588" s="285"/>
      <c r="E588" s="276"/>
      <c r="F588" s="276"/>
      <c r="G588" s="285"/>
      <c r="H588" s="276"/>
      <c r="I588" s="285"/>
      <c r="J588" s="276"/>
      <c r="K588" s="285"/>
      <c r="L588" s="276"/>
      <c r="M588" s="276"/>
      <c r="N588" s="285"/>
      <c r="O588" s="276"/>
      <c r="P588" s="276"/>
      <c r="Q588" s="276"/>
      <c r="R588" s="276"/>
      <c r="S588" s="276"/>
      <c r="T588" s="276"/>
      <c r="U588" s="276"/>
      <c r="V588" s="276"/>
      <c r="W588" s="276"/>
      <c r="X588" s="276"/>
      <c r="Y588" s="276"/>
      <c r="Z588" s="276"/>
      <c r="AA588" s="276"/>
      <c r="AB588" s="276"/>
      <c r="AC588" s="276"/>
      <c r="AD588" s="276"/>
      <c r="AE588" s="276"/>
      <c r="AF588" s="276"/>
    </row>
    <row r="589" spans="1:32">
      <c r="A589" s="276"/>
      <c r="B589" s="276"/>
      <c r="C589" s="276"/>
      <c r="D589" s="285"/>
      <c r="E589" s="276"/>
      <c r="F589" s="276"/>
      <c r="G589" s="285"/>
      <c r="H589" s="276"/>
      <c r="I589" s="285"/>
      <c r="J589" s="276"/>
      <c r="K589" s="285"/>
      <c r="L589" s="276"/>
      <c r="M589" s="276"/>
      <c r="N589" s="285"/>
      <c r="O589" s="276"/>
      <c r="P589" s="276"/>
      <c r="Q589" s="276"/>
      <c r="R589" s="276"/>
      <c r="S589" s="276"/>
      <c r="T589" s="276"/>
      <c r="U589" s="276"/>
      <c r="V589" s="276"/>
      <c r="W589" s="276"/>
      <c r="X589" s="276"/>
      <c r="Y589" s="276"/>
      <c r="Z589" s="276"/>
      <c r="AA589" s="276"/>
      <c r="AB589" s="276"/>
      <c r="AC589" s="276"/>
      <c r="AD589" s="276"/>
      <c r="AE589" s="276"/>
      <c r="AF589" s="276"/>
    </row>
    <row r="590" spans="1:32">
      <c r="A590" s="276"/>
      <c r="B590" s="276"/>
      <c r="C590" s="276"/>
      <c r="D590" s="285"/>
      <c r="E590" s="276"/>
      <c r="F590" s="276"/>
      <c r="G590" s="285"/>
      <c r="H590" s="276"/>
      <c r="I590" s="285"/>
      <c r="J590" s="276"/>
      <c r="K590" s="285"/>
      <c r="L590" s="276"/>
      <c r="M590" s="276"/>
      <c r="N590" s="285"/>
      <c r="O590" s="276"/>
      <c r="P590" s="276"/>
      <c r="Q590" s="276"/>
      <c r="R590" s="276"/>
      <c r="S590" s="276"/>
      <c r="T590" s="276"/>
      <c r="U590" s="276"/>
      <c r="V590" s="276"/>
      <c r="W590" s="276"/>
      <c r="X590" s="276"/>
      <c r="Y590" s="276"/>
      <c r="Z590" s="276"/>
      <c r="AA590" s="276"/>
      <c r="AB590" s="276"/>
      <c r="AC590" s="276"/>
      <c r="AD590" s="276"/>
      <c r="AE590" s="276"/>
      <c r="AF590" s="276"/>
    </row>
    <row r="591" spans="1:32">
      <c r="A591" s="276"/>
      <c r="B591" s="276"/>
      <c r="C591" s="276"/>
      <c r="D591" s="285"/>
      <c r="E591" s="276"/>
      <c r="F591" s="276"/>
      <c r="G591" s="285"/>
      <c r="H591" s="276"/>
      <c r="I591" s="285"/>
      <c r="J591" s="276"/>
      <c r="K591" s="285"/>
      <c r="L591" s="276"/>
      <c r="M591" s="276"/>
      <c r="N591" s="285"/>
      <c r="O591" s="276"/>
      <c r="P591" s="276"/>
      <c r="Q591" s="276"/>
      <c r="R591" s="276"/>
      <c r="S591" s="276"/>
      <c r="T591" s="276"/>
      <c r="U591" s="276"/>
      <c r="V591" s="276"/>
      <c r="W591" s="276"/>
      <c r="X591" s="276"/>
      <c r="Y591" s="276"/>
      <c r="Z591" s="276"/>
      <c r="AA591" s="276"/>
      <c r="AB591" s="276"/>
      <c r="AC591" s="276"/>
      <c r="AD591" s="276"/>
      <c r="AE591" s="276"/>
      <c r="AF591" s="276"/>
    </row>
    <row r="592" spans="1:32">
      <c r="A592" s="276"/>
      <c r="B592" s="276"/>
      <c r="C592" s="276"/>
      <c r="D592" s="285"/>
      <c r="E592" s="276"/>
      <c r="F592" s="276"/>
      <c r="G592" s="285"/>
      <c r="H592" s="276"/>
      <c r="I592" s="285"/>
      <c r="J592" s="276"/>
      <c r="K592" s="285"/>
      <c r="L592" s="276"/>
      <c r="M592" s="276"/>
      <c r="N592" s="285"/>
      <c r="O592" s="276"/>
      <c r="P592" s="276"/>
      <c r="Q592" s="276"/>
      <c r="R592" s="276"/>
      <c r="S592" s="276"/>
      <c r="T592" s="276"/>
      <c r="U592" s="276"/>
      <c r="V592" s="276"/>
      <c r="W592" s="276"/>
      <c r="X592" s="276"/>
      <c r="Y592" s="276"/>
      <c r="Z592" s="276"/>
      <c r="AA592" s="276"/>
      <c r="AB592" s="276"/>
      <c r="AC592" s="276"/>
      <c r="AD592" s="276"/>
      <c r="AE592" s="276"/>
      <c r="AF592" s="276"/>
    </row>
    <row r="593" spans="1:32">
      <c r="A593" s="276"/>
      <c r="B593" s="276"/>
      <c r="C593" s="276"/>
      <c r="D593" s="285"/>
      <c r="E593" s="276"/>
      <c r="F593" s="276"/>
      <c r="G593" s="285"/>
      <c r="H593" s="276"/>
      <c r="I593" s="285"/>
      <c r="J593" s="276"/>
      <c r="K593" s="285"/>
      <c r="L593" s="276"/>
      <c r="M593" s="276"/>
      <c r="N593" s="285"/>
      <c r="O593" s="276"/>
      <c r="P593" s="276"/>
      <c r="Q593" s="276"/>
      <c r="R593" s="276"/>
      <c r="S593" s="276"/>
      <c r="T593" s="276"/>
      <c r="U593" s="276"/>
      <c r="V593" s="276"/>
      <c r="W593" s="276"/>
      <c r="X593" s="276"/>
      <c r="Y593" s="276"/>
      <c r="Z593" s="276"/>
      <c r="AA593" s="276"/>
      <c r="AB593" s="276"/>
      <c r="AC593" s="276"/>
      <c r="AD593" s="276"/>
      <c r="AE593" s="276"/>
      <c r="AF593" s="276"/>
    </row>
    <row r="594" spans="1:32">
      <c r="A594" s="276"/>
      <c r="B594" s="276"/>
      <c r="C594" s="276"/>
      <c r="D594" s="285"/>
      <c r="E594" s="276"/>
      <c r="F594" s="276"/>
      <c r="G594" s="285"/>
      <c r="H594" s="276"/>
      <c r="I594" s="285"/>
      <c r="J594" s="276"/>
      <c r="K594" s="285"/>
      <c r="L594" s="276"/>
      <c r="M594" s="276"/>
      <c r="N594" s="285"/>
      <c r="O594" s="276"/>
      <c r="P594" s="276"/>
      <c r="Q594" s="276"/>
      <c r="R594" s="276"/>
      <c r="S594" s="276"/>
      <c r="T594" s="276"/>
      <c r="U594" s="276"/>
      <c r="V594" s="276"/>
      <c r="W594" s="276"/>
      <c r="X594" s="276"/>
      <c r="Y594" s="276"/>
      <c r="Z594" s="276"/>
      <c r="AA594" s="276"/>
      <c r="AB594" s="276"/>
      <c r="AC594" s="276"/>
      <c r="AD594" s="276"/>
      <c r="AE594" s="276"/>
      <c r="AF594" s="276"/>
    </row>
    <row r="595" spans="1:32">
      <c r="A595" s="276"/>
      <c r="B595" s="276"/>
      <c r="C595" s="276"/>
      <c r="D595" s="285"/>
      <c r="E595" s="276"/>
      <c r="F595" s="276"/>
      <c r="G595" s="285"/>
      <c r="H595" s="276"/>
      <c r="I595" s="285"/>
      <c r="J595" s="276"/>
      <c r="K595" s="285"/>
      <c r="L595" s="276"/>
      <c r="M595" s="276"/>
      <c r="N595" s="285"/>
      <c r="O595" s="276"/>
      <c r="P595" s="276"/>
      <c r="Q595" s="276"/>
      <c r="R595" s="276"/>
      <c r="S595" s="276"/>
      <c r="T595" s="276"/>
      <c r="U595" s="276"/>
      <c r="V595" s="276"/>
      <c r="W595" s="276"/>
      <c r="X595" s="276"/>
      <c r="Y595" s="276"/>
      <c r="Z595" s="276"/>
      <c r="AA595" s="276"/>
      <c r="AB595" s="276"/>
      <c r="AC595" s="276"/>
      <c r="AD595" s="276"/>
      <c r="AE595" s="276"/>
      <c r="AF595" s="276"/>
    </row>
    <row r="596" spans="1:32">
      <c r="A596" s="276"/>
      <c r="B596" s="276"/>
      <c r="C596" s="276"/>
      <c r="D596" s="285"/>
      <c r="E596" s="276"/>
      <c r="F596" s="276"/>
      <c r="G596" s="285"/>
      <c r="H596" s="276"/>
      <c r="I596" s="285"/>
      <c r="J596" s="276"/>
      <c r="K596" s="285"/>
      <c r="L596" s="276"/>
      <c r="M596" s="276"/>
      <c r="N596" s="285"/>
      <c r="O596" s="276"/>
      <c r="P596" s="276"/>
      <c r="Q596" s="276"/>
      <c r="R596" s="276"/>
      <c r="S596" s="276"/>
      <c r="T596" s="276"/>
      <c r="U596" s="276"/>
      <c r="V596" s="276"/>
      <c r="W596" s="276"/>
      <c r="X596" s="276"/>
      <c r="Y596" s="276"/>
      <c r="Z596" s="276"/>
      <c r="AA596" s="276"/>
      <c r="AB596" s="276"/>
      <c r="AC596" s="276"/>
      <c r="AD596" s="276"/>
      <c r="AE596" s="276"/>
      <c r="AF596" s="276"/>
    </row>
    <row r="597" spans="1:32">
      <c r="A597" s="276"/>
      <c r="B597" s="276"/>
      <c r="C597" s="276"/>
      <c r="D597" s="285"/>
      <c r="E597" s="276"/>
      <c r="F597" s="276"/>
      <c r="G597" s="285"/>
      <c r="H597" s="276"/>
      <c r="I597" s="285"/>
      <c r="J597" s="276"/>
      <c r="K597" s="285"/>
      <c r="L597" s="276"/>
      <c r="M597" s="276"/>
      <c r="N597" s="285"/>
      <c r="O597" s="276"/>
      <c r="P597" s="276"/>
      <c r="Q597" s="276"/>
      <c r="R597" s="276"/>
      <c r="S597" s="276"/>
      <c r="T597" s="276"/>
      <c r="U597" s="276"/>
      <c r="V597" s="276"/>
      <c r="W597" s="276"/>
      <c r="X597" s="276"/>
      <c r="Y597" s="276"/>
      <c r="Z597" s="276"/>
      <c r="AA597" s="276"/>
      <c r="AB597" s="276"/>
      <c r="AC597" s="276"/>
      <c r="AD597" s="276"/>
      <c r="AE597" s="276"/>
      <c r="AF597" s="276"/>
    </row>
    <row r="598" spans="1:32">
      <c r="A598" s="276"/>
      <c r="B598" s="276"/>
      <c r="C598" s="276"/>
      <c r="D598" s="285"/>
      <c r="E598" s="276"/>
      <c r="F598" s="276"/>
      <c r="G598" s="285"/>
      <c r="H598" s="276"/>
      <c r="I598" s="285"/>
      <c r="J598" s="276"/>
      <c r="K598" s="285"/>
      <c r="L598" s="276"/>
      <c r="M598" s="276"/>
      <c r="N598" s="285"/>
      <c r="O598" s="276"/>
      <c r="P598" s="276"/>
      <c r="Q598" s="276"/>
      <c r="R598" s="276"/>
      <c r="S598" s="276"/>
      <c r="T598" s="276"/>
      <c r="U598" s="276"/>
      <c r="V598" s="276"/>
      <c r="W598" s="276"/>
      <c r="X598" s="276"/>
      <c r="Y598" s="276"/>
      <c r="Z598" s="276"/>
      <c r="AA598" s="276"/>
      <c r="AB598" s="276"/>
      <c r="AC598" s="276"/>
      <c r="AD598" s="276"/>
      <c r="AE598" s="276"/>
      <c r="AF598" s="276"/>
    </row>
    <row r="599" spans="1:32">
      <c r="A599" s="276"/>
      <c r="B599" s="276"/>
      <c r="C599" s="276"/>
      <c r="D599" s="285"/>
      <c r="E599" s="276"/>
      <c r="F599" s="276"/>
      <c r="G599" s="285"/>
      <c r="H599" s="276"/>
      <c r="I599" s="285"/>
      <c r="J599" s="276"/>
      <c r="K599" s="285"/>
      <c r="L599" s="276"/>
      <c r="M599" s="276"/>
      <c r="N599" s="285"/>
      <c r="O599" s="276"/>
      <c r="P599" s="276"/>
      <c r="Q599" s="276"/>
      <c r="R599" s="276"/>
      <c r="S599" s="276"/>
      <c r="T599" s="276"/>
      <c r="U599" s="276"/>
      <c r="V599" s="276"/>
      <c r="W599" s="276"/>
      <c r="X599" s="276"/>
      <c r="Y599" s="276"/>
      <c r="Z599" s="276"/>
      <c r="AA599" s="276"/>
      <c r="AB599" s="276"/>
      <c r="AC599" s="276"/>
      <c r="AD599" s="276"/>
      <c r="AE599" s="276"/>
      <c r="AF599" s="276"/>
    </row>
    <row r="600" spans="1:32">
      <c r="A600" s="276"/>
      <c r="B600" s="276"/>
      <c r="C600" s="276"/>
      <c r="D600" s="285"/>
      <c r="E600" s="276"/>
      <c r="F600" s="276"/>
      <c r="G600" s="285"/>
      <c r="H600" s="276"/>
      <c r="I600" s="285"/>
      <c r="J600" s="276"/>
      <c r="K600" s="285"/>
      <c r="L600" s="276"/>
      <c r="M600" s="276"/>
      <c r="N600" s="285"/>
      <c r="O600" s="276"/>
      <c r="P600" s="276"/>
      <c r="Q600" s="276"/>
      <c r="R600" s="276"/>
      <c r="S600" s="276"/>
      <c r="T600" s="276"/>
      <c r="U600" s="276"/>
      <c r="V600" s="276"/>
      <c r="W600" s="276"/>
      <c r="X600" s="276"/>
      <c r="Y600" s="276"/>
      <c r="Z600" s="276"/>
      <c r="AA600" s="276"/>
      <c r="AB600" s="276"/>
      <c r="AC600" s="276"/>
      <c r="AD600" s="276"/>
      <c r="AE600" s="276"/>
      <c r="AF600" s="276"/>
    </row>
    <row r="601" spans="1:32">
      <c r="A601" s="276"/>
      <c r="B601" s="276"/>
      <c r="C601" s="276"/>
      <c r="D601" s="285"/>
      <c r="E601" s="276"/>
      <c r="F601" s="276"/>
      <c r="G601" s="285"/>
      <c r="H601" s="276"/>
      <c r="I601" s="285"/>
      <c r="J601" s="276"/>
      <c r="K601" s="285"/>
      <c r="L601" s="276"/>
      <c r="M601" s="276"/>
      <c r="N601" s="285"/>
      <c r="O601" s="276"/>
      <c r="P601" s="276"/>
      <c r="Q601" s="276"/>
      <c r="R601" s="276"/>
      <c r="S601" s="276"/>
      <c r="T601" s="276"/>
      <c r="U601" s="276"/>
      <c r="V601" s="276"/>
      <c r="W601" s="276"/>
      <c r="X601" s="276"/>
      <c r="Y601" s="276"/>
      <c r="Z601" s="276"/>
      <c r="AA601" s="276"/>
      <c r="AB601" s="276"/>
      <c r="AC601" s="276"/>
      <c r="AD601" s="276"/>
      <c r="AE601" s="276"/>
      <c r="AF601" s="276"/>
    </row>
    <row r="602" spans="1:32">
      <c r="A602" s="276"/>
      <c r="B602" s="276"/>
      <c r="C602" s="276"/>
      <c r="D602" s="285"/>
      <c r="E602" s="276"/>
      <c r="F602" s="276"/>
      <c r="G602" s="285"/>
      <c r="H602" s="276"/>
      <c r="I602" s="285"/>
      <c r="J602" s="276"/>
      <c r="K602" s="285"/>
      <c r="L602" s="276"/>
      <c r="M602" s="276"/>
      <c r="N602" s="285"/>
      <c r="O602" s="276"/>
      <c r="P602" s="276"/>
      <c r="Q602" s="276"/>
      <c r="R602" s="276"/>
      <c r="S602" s="276"/>
      <c r="T602" s="276"/>
      <c r="U602" s="276"/>
      <c r="V602" s="276"/>
      <c r="W602" s="276"/>
      <c r="X602" s="276"/>
      <c r="Y602" s="276"/>
      <c r="Z602" s="276"/>
      <c r="AA602" s="276"/>
      <c r="AB602" s="276"/>
      <c r="AC602" s="276"/>
      <c r="AD602" s="276"/>
      <c r="AE602" s="276"/>
      <c r="AF602" s="276"/>
    </row>
    <row r="603" spans="1:32">
      <c r="A603" s="276"/>
      <c r="B603" s="276"/>
      <c r="C603" s="276"/>
      <c r="D603" s="285"/>
      <c r="E603" s="276"/>
      <c r="F603" s="276"/>
      <c r="G603" s="285"/>
      <c r="H603" s="276"/>
      <c r="I603" s="285"/>
      <c r="J603" s="276"/>
      <c r="K603" s="285"/>
      <c r="L603" s="276"/>
      <c r="M603" s="276"/>
      <c r="N603" s="285"/>
      <c r="O603" s="276"/>
      <c r="P603" s="276"/>
      <c r="Q603" s="276"/>
      <c r="R603" s="276"/>
      <c r="S603" s="276"/>
      <c r="T603" s="276"/>
      <c r="U603" s="276"/>
      <c r="V603" s="276"/>
      <c r="W603" s="276"/>
      <c r="X603" s="276"/>
      <c r="Y603" s="276"/>
      <c r="Z603" s="276"/>
      <c r="AA603" s="276"/>
      <c r="AB603" s="276"/>
      <c r="AC603" s="276"/>
      <c r="AD603" s="276"/>
      <c r="AE603" s="276"/>
      <c r="AF603" s="276"/>
    </row>
    <row r="604" spans="1:32">
      <c r="A604" s="276"/>
      <c r="B604" s="276"/>
      <c r="C604" s="276"/>
      <c r="D604" s="285"/>
      <c r="E604" s="276"/>
      <c r="F604" s="276"/>
      <c r="G604" s="285"/>
      <c r="H604" s="276"/>
      <c r="I604" s="285"/>
      <c r="J604" s="276"/>
      <c r="K604" s="285"/>
      <c r="L604" s="276"/>
      <c r="M604" s="276"/>
      <c r="N604" s="285"/>
      <c r="O604" s="276"/>
      <c r="P604" s="276"/>
      <c r="Q604" s="276"/>
      <c r="R604" s="276"/>
      <c r="S604" s="276"/>
      <c r="T604" s="276"/>
      <c r="U604" s="276"/>
      <c r="V604" s="276"/>
      <c r="W604" s="276"/>
      <c r="X604" s="276"/>
      <c r="Y604" s="276"/>
      <c r="Z604" s="276"/>
      <c r="AA604" s="276"/>
      <c r="AB604" s="276"/>
      <c r="AC604" s="276"/>
      <c r="AD604" s="276"/>
      <c r="AE604" s="276"/>
      <c r="AF604" s="276"/>
    </row>
    <row r="605" spans="1:32">
      <c r="A605" s="276"/>
      <c r="B605" s="276"/>
      <c r="C605" s="276"/>
      <c r="D605" s="285"/>
      <c r="E605" s="276"/>
      <c r="F605" s="276"/>
      <c r="G605" s="285"/>
      <c r="H605" s="276"/>
      <c r="I605" s="285"/>
      <c r="J605" s="276"/>
      <c r="K605" s="285"/>
      <c r="L605" s="276"/>
      <c r="M605" s="276"/>
      <c r="N605" s="285"/>
      <c r="O605" s="276"/>
      <c r="P605" s="276"/>
      <c r="Q605" s="276"/>
      <c r="R605" s="276"/>
      <c r="S605" s="276"/>
      <c r="T605" s="276"/>
      <c r="U605" s="276"/>
      <c r="V605" s="276"/>
      <c r="W605" s="276"/>
      <c r="X605" s="276"/>
      <c r="Y605" s="276"/>
      <c r="Z605" s="276"/>
      <c r="AA605" s="276"/>
      <c r="AB605" s="276"/>
      <c r="AC605" s="276"/>
      <c r="AD605" s="276"/>
      <c r="AE605" s="276"/>
      <c r="AF605" s="276"/>
    </row>
    <row r="606" spans="1:32">
      <c r="A606" s="276"/>
      <c r="B606" s="276"/>
      <c r="C606" s="276"/>
      <c r="D606" s="285"/>
      <c r="E606" s="276"/>
      <c r="F606" s="276"/>
      <c r="G606" s="285"/>
      <c r="H606" s="276"/>
      <c r="I606" s="285"/>
      <c r="J606" s="276"/>
      <c r="K606" s="285"/>
      <c r="L606" s="276"/>
      <c r="M606" s="276"/>
      <c r="N606" s="285"/>
      <c r="O606" s="276"/>
      <c r="P606" s="276"/>
      <c r="Q606" s="276"/>
      <c r="R606" s="276"/>
      <c r="S606" s="276"/>
      <c r="T606" s="276"/>
      <c r="U606" s="276"/>
      <c r="V606" s="276"/>
      <c r="W606" s="276"/>
      <c r="X606" s="276"/>
      <c r="Y606" s="276"/>
      <c r="Z606" s="276"/>
      <c r="AA606" s="276"/>
      <c r="AB606" s="276"/>
      <c r="AC606" s="276"/>
      <c r="AD606" s="276"/>
      <c r="AE606" s="276"/>
      <c r="AF606" s="276"/>
    </row>
    <row r="607" spans="1:32">
      <c r="A607" s="276"/>
      <c r="B607" s="276"/>
      <c r="C607" s="276"/>
      <c r="D607" s="285"/>
      <c r="E607" s="276"/>
      <c r="F607" s="276"/>
      <c r="G607" s="285"/>
      <c r="H607" s="276"/>
      <c r="I607" s="285"/>
      <c r="J607" s="276"/>
      <c r="K607" s="285"/>
      <c r="L607" s="276"/>
      <c r="M607" s="276"/>
      <c r="N607" s="285"/>
      <c r="O607" s="276"/>
      <c r="P607" s="276"/>
      <c r="Q607" s="276"/>
      <c r="R607" s="276"/>
      <c r="S607" s="276"/>
      <c r="T607" s="276"/>
      <c r="U607" s="276"/>
      <c r="V607" s="276"/>
      <c r="W607" s="276"/>
      <c r="X607" s="276"/>
      <c r="Y607" s="276"/>
      <c r="Z607" s="276"/>
      <c r="AA607" s="276"/>
      <c r="AB607" s="276"/>
      <c r="AC607" s="276"/>
      <c r="AD607" s="276"/>
      <c r="AE607" s="276"/>
      <c r="AF607" s="276"/>
    </row>
    <row r="608" spans="1:32">
      <c r="A608" s="276"/>
      <c r="B608" s="276"/>
      <c r="C608" s="276"/>
      <c r="D608" s="285"/>
      <c r="E608" s="276"/>
      <c r="F608" s="276"/>
      <c r="G608" s="285"/>
      <c r="H608" s="276"/>
      <c r="I608" s="285"/>
      <c r="J608" s="276"/>
      <c r="K608" s="285"/>
      <c r="L608" s="276"/>
      <c r="M608" s="276"/>
      <c r="N608" s="285"/>
      <c r="O608" s="276"/>
      <c r="P608" s="276"/>
      <c r="Q608" s="276"/>
      <c r="R608" s="276"/>
      <c r="S608" s="276"/>
      <c r="T608" s="276"/>
      <c r="U608" s="276"/>
      <c r="V608" s="276"/>
      <c r="W608" s="276"/>
      <c r="X608" s="276"/>
      <c r="Y608" s="276"/>
      <c r="Z608" s="276"/>
      <c r="AA608" s="276"/>
      <c r="AB608" s="276"/>
      <c r="AC608" s="276"/>
      <c r="AD608" s="276"/>
      <c r="AE608" s="276"/>
      <c r="AF608" s="276"/>
    </row>
    <row r="609" spans="1:32">
      <c r="A609" s="276"/>
      <c r="B609" s="276"/>
      <c r="C609" s="276"/>
      <c r="D609" s="285"/>
      <c r="E609" s="276"/>
      <c r="F609" s="276"/>
      <c r="G609" s="285"/>
      <c r="H609" s="276"/>
      <c r="I609" s="285"/>
      <c r="J609" s="276"/>
      <c r="K609" s="285"/>
      <c r="L609" s="276"/>
      <c r="M609" s="276"/>
      <c r="N609" s="285"/>
      <c r="O609" s="276"/>
      <c r="P609" s="276"/>
      <c r="Q609" s="276"/>
      <c r="R609" s="276"/>
      <c r="S609" s="276"/>
      <c r="T609" s="276"/>
      <c r="U609" s="276"/>
      <c r="V609" s="276"/>
      <c r="W609" s="276"/>
      <c r="X609" s="276"/>
      <c r="Y609" s="276"/>
      <c r="Z609" s="276"/>
      <c r="AA609" s="276"/>
      <c r="AB609" s="276"/>
      <c r="AC609" s="276"/>
      <c r="AD609" s="276"/>
      <c r="AE609" s="276"/>
      <c r="AF609" s="276"/>
    </row>
    <row r="610" spans="1:32">
      <c r="A610" s="276"/>
      <c r="B610" s="276"/>
      <c r="C610" s="276"/>
      <c r="D610" s="285"/>
      <c r="E610" s="276"/>
      <c r="F610" s="276"/>
      <c r="G610" s="285"/>
      <c r="H610" s="276"/>
      <c r="I610" s="285"/>
      <c r="J610" s="276"/>
      <c r="K610" s="285"/>
      <c r="L610" s="276"/>
      <c r="M610" s="276"/>
      <c r="N610" s="285"/>
      <c r="O610" s="276"/>
      <c r="P610" s="276"/>
      <c r="Q610" s="276"/>
      <c r="R610" s="276"/>
      <c r="S610" s="276"/>
      <c r="T610" s="276"/>
      <c r="U610" s="276"/>
      <c r="V610" s="276"/>
      <c r="W610" s="276"/>
      <c r="X610" s="276"/>
      <c r="Y610" s="276"/>
      <c r="Z610" s="276"/>
      <c r="AA610" s="276"/>
      <c r="AB610" s="276"/>
      <c r="AC610" s="276"/>
      <c r="AD610" s="276"/>
      <c r="AE610" s="276"/>
      <c r="AF610" s="276"/>
    </row>
    <row r="611" spans="1:32">
      <c r="A611" s="276"/>
      <c r="B611" s="276"/>
      <c r="C611" s="276"/>
      <c r="D611" s="285"/>
      <c r="E611" s="276"/>
      <c r="F611" s="276"/>
      <c r="G611" s="285"/>
      <c r="H611" s="276"/>
      <c r="I611" s="285"/>
      <c r="J611" s="276"/>
      <c r="K611" s="285"/>
      <c r="L611" s="276"/>
      <c r="M611" s="276"/>
      <c r="N611" s="285"/>
      <c r="O611" s="276"/>
      <c r="P611" s="276"/>
      <c r="Q611" s="276"/>
      <c r="R611" s="276"/>
      <c r="S611" s="276"/>
      <c r="T611" s="276"/>
      <c r="U611" s="276"/>
      <c r="V611" s="276"/>
      <c r="W611" s="276"/>
      <c r="X611" s="276"/>
      <c r="Y611" s="276"/>
      <c r="Z611" s="276"/>
      <c r="AA611" s="276"/>
      <c r="AB611" s="276"/>
      <c r="AC611" s="276"/>
      <c r="AD611" s="276"/>
      <c r="AE611" s="276"/>
      <c r="AF611" s="276"/>
    </row>
    <row r="612" spans="1:32">
      <c r="A612" s="276"/>
      <c r="B612" s="276"/>
      <c r="C612" s="276"/>
      <c r="D612" s="285"/>
      <c r="E612" s="276"/>
      <c r="F612" s="276"/>
      <c r="G612" s="285"/>
      <c r="H612" s="276"/>
      <c r="I612" s="285"/>
      <c r="J612" s="276"/>
      <c r="K612" s="285"/>
      <c r="L612" s="276"/>
      <c r="M612" s="276"/>
      <c r="N612" s="285"/>
      <c r="O612" s="276"/>
      <c r="P612" s="276"/>
      <c r="Q612" s="276"/>
      <c r="R612" s="276"/>
      <c r="S612" s="276"/>
      <c r="T612" s="276"/>
      <c r="U612" s="276"/>
      <c r="V612" s="276"/>
      <c r="W612" s="276"/>
      <c r="X612" s="276"/>
      <c r="Y612" s="276"/>
      <c r="Z612" s="276"/>
      <c r="AA612" s="276"/>
      <c r="AB612" s="276"/>
      <c r="AC612" s="276"/>
      <c r="AD612" s="276"/>
      <c r="AE612" s="276"/>
      <c r="AF612" s="276"/>
    </row>
    <row r="613" spans="1:32">
      <c r="A613" s="276"/>
      <c r="B613" s="276"/>
      <c r="C613" s="276"/>
      <c r="D613" s="285"/>
      <c r="E613" s="276"/>
      <c r="F613" s="276"/>
      <c r="G613" s="285"/>
      <c r="H613" s="276"/>
      <c r="I613" s="285"/>
      <c r="J613" s="276"/>
      <c r="K613" s="285"/>
      <c r="L613" s="276"/>
      <c r="M613" s="276"/>
      <c r="N613" s="285"/>
      <c r="O613" s="276"/>
      <c r="P613" s="276"/>
      <c r="Q613" s="276"/>
      <c r="R613" s="276"/>
      <c r="S613" s="276"/>
      <c r="T613" s="276"/>
      <c r="U613" s="276"/>
      <c r="V613" s="276"/>
      <c r="W613" s="276"/>
      <c r="X613" s="276"/>
      <c r="Y613" s="276"/>
      <c r="Z613" s="276"/>
      <c r="AA613" s="276"/>
      <c r="AB613" s="276"/>
      <c r="AC613" s="276"/>
      <c r="AD613" s="276"/>
      <c r="AE613" s="276"/>
      <c r="AF613" s="276"/>
    </row>
    <row r="614" spans="1:32">
      <c r="A614" s="276"/>
      <c r="B614" s="276"/>
      <c r="C614" s="276"/>
      <c r="D614" s="285"/>
      <c r="E614" s="276"/>
      <c r="F614" s="276"/>
      <c r="G614" s="285"/>
      <c r="H614" s="276"/>
      <c r="I614" s="285"/>
      <c r="J614" s="276"/>
      <c r="K614" s="285"/>
      <c r="L614" s="276"/>
      <c r="M614" s="276"/>
      <c r="N614" s="285"/>
      <c r="O614" s="276"/>
      <c r="P614" s="276"/>
      <c r="Q614" s="276"/>
      <c r="R614" s="276"/>
      <c r="S614" s="276"/>
      <c r="T614" s="276"/>
      <c r="U614" s="276"/>
      <c r="V614" s="276"/>
      <c r="W614" s="276"/>
      <c r="X614" s="276"/>
      <c r="Y614" s="276"/>
      <c r="Z614" s="276"/>
      <c r="AA614" s="276"/>
      <c r="AB614" s="276"/>
      <c r="AC614" s="276"/>
      <c r="AD614" s="276"/>
      <c r="AE614" s="276"/>
      <c r="AF614" s="276"/>
    </row>
    <row r="615" spans="1:32">
      <c r="A615" s="276"/>
      <c r="B615" s="276"/>
      <c r="C615" s="276"/>
      <c r="D615" s="285"/>
      <c r="E615" s="276"/>
      <c r="F615" s="276"/>
      <c r="G615" s="285"/>
      <c r="H615" s="276"/>
      <c r="I615" s="285"/>
      <c r="J615" s="276"/>
      <c r="K615" s="285"/>
      <c r="L615" s="276"/>
      <c r="M615" s="276"/>
      <c r="N615" s="285"/>
      <c r="O615" s="276"/>
      <c r="P615" s="276"/>
      <c r="Q615" s="276"/>
      <c r="R615" s="276"/>
      <c r="S615" s="276"/>
      <c r="T615" s="276"/>
      <c r="U615" s="276"/>
      <c r="V615" s="276"/>
      <c r="W615" s="276"/>
      <c r="X615" s="276"/>
      <c r="Y615" s="276"/>
      <c r="Z615" s="276"/>
      <c r="AA615" s="276"/>
      <c r="AB615" s="276"/>
      <c r="AC615" s="276"/>
      <c r="AD615" s="276"/>
      <c r="AE615" s="276"/>
      <c r="AF615" s="276"/>
    </row>
    <row r="616" spans="1:32">
      <c r="A616" s="276"/>
      <c r="B616" s="276"/>
      <c r="C616" s="276"/>
      <c r="D616" s="285"/>
      <c r="E616" s="276"/>
      <c r="F616" s="276"/>
      <c r="G616" s="285"/>
      <c r="H616" s="276"/>
      <c r="I616" s="285"/>
      <c r="J616" s="276"/>
      <c r="K616" s="285"/>
      <c r="L616" s="276"/>
      <c r="M616" s="276"/>
      <c r="N616" s="285"/>
      <c r="O616" s="276"/>
      <c r="P616" s="276"/>
      <c r="Q616" s="276"/>
      <c r="R616" s="276"/>
      <c r="S616" s="276"/>
      <c r="T616" s="276"/>
      <c r="U616" s="276"/>
      <c r="V616" s="276"/>
      <c r="W616" s="276"/>
      <c r="X616" s="276"/>
      <c r="Y616" s="276"/>
      <c r="Z616" s="276"/>
      <c r="AA616" s="276"/>
      <c r="AB616" s="276"/>
      <c r="AC616" s="276"/>
      <c r="AD616" s="276"/>
      <c r="AE616" s="276"/>
      <c r="AF616" s="276"/>
    </row>
    <row r="617" spans="1:32">
      <c r="A617" s="276"/>
      <c r="B617" s="276"/>
      <c r="C617" s="276"/>
      <c r="D617" s="285"/>
      <c r="E617" s="276"/>
      <c r="F617" s="276"/>
      <c r="G617" s="285"/>
      <c r="H617" s="276"/>
      <c r="I617" s="285"/>
      <c r="J617" s="276"/>
      <c r="K617" s="285"/>
      <c r="L617" s="276"/>
      <c r="M617" s="276"/>
      <c r="N617" s="285"/>
      <c r="O617" s="276"/>
      <c r="P617" s="276"/>
      <c r="Q617" s="276"/>
      <c r="R617" s="276"/>
      <c r="S617" s="276"/>
      <c r="T617" s="276"/>
      <c r="U617" s="276"/>
      <c r="V617" s="276"/>
      <c r="W617" s="276"/>
      <c r="X617" s="276"/>
      <c r="Y617" s="276"/>
      <c r="Z617" s="276"/>
      <c r="AA617" s="276"/>
      <c r="AB617" s="276"/>
      <c r="AC617" s="276"/>
      <c r="AD617" s="276"/>
      <c r="AE617" s="276"/>
      <c r="AF617" s="276"/>
    </row>
    <row r="618" spans="1:32">
      <c r="A618" s="276"/>
      <c r="B618" s="276"/>
      <c r="C618" s="276"/>
      <c r="D618" s="285"/>
      <c r="E618" s="276"/>
      <c r="F618" s="276"/>
      <c r="G618" s="285"/>
      <c r="H618" s="276"/>
      <c r="I618" s="285"/>
      <c r="J618" s="276"/>
      <c r="K618" s="285"/>
      <c r="L618" s="276"/>
      <c r="M618" s="276"/>
      <c r="N618" s="285"/>
      <c r="O618" s="276"/>
      <c r="P618" s="276"/>
      <c r="Q618" s="276"/>
      <c r="R618" s="276"/>
      <c r="S618" s="276"/>
      <c r="T618" s="276"/>
      <c r="U618" s="276"/>
      <c r="V618" s="276"/>
      <c r="W618" s="276"/>
      <c r="X618" s="276"/>
      <c r="Y618" s="276"/>
      <c r="Z618" s="276"/>
      <c r="AA618" s="276"/>
      <c r="AB618" s="276"/>
      <c r="AC618" s="276"/>
      <c r="AD618" s="276"/>
      <c r="AE618" s="276"/>
      <c r="AF618" s="276"/>
    </row>
    <row r="619" spans="1:32">
      <c r="A619" s="276"/>
      <c r="B619" s="276"/>
      <c r="C619" s="276"/>
      <c r="D619" s="285"/>
      <c r="E619" s="276"/>
      <c r="F619" s="276"/>
      <c r="G619" s="285"/>
      <c r="H619" s="276"/>
      <c r="I619" s="285"/>
      <c r="J619" s="276"/>
      <c r="K619" s="285"/>
      <c r="L619" s="276"/>
      <c r="M619" s="276"/>
      <c r="N619" s="285"/>
      <c r="O619" s="276"/>
      <c r="P619" s="276"/>
      <c r="Q619" s="276"/>
      <c r="R619" s="276"/>
      <c r="S619" s="276"/>
      <c r="T619" s="276"/>
      <c r="U619" s="276"/>
      <c r="V619" s="276"/>
      <c r="W619" s="276"/>
      <c r="X619" s="276"/>
      <c r="Y619" s="276"/>
      <c r="Z619" s="276"/>
      <c r="AA619" s="276"/>
      <c r="AB619" s="276"/>
      <c r="AC619" s="276"/>
      <c r="AD619" s="276"/>
      <c r="AE619" s="276"/>
      <c r="AF619" s="276"/>
    </row>
    <row r="620" spans="1:32">
      <c r="A620" s="276"/>
      <c r="B620" s="276"/>
      <c r="C620" s="276"/>
      <c r="D620" s="285"/>
      <c r="E620" s="276"/>
      <c r="F620" s="276"/>
      <c r="G620" s="285"/>
      <c r="H620" s="276"/>
      <c r="I620" s="285"/>
      <c r="J620" s="276"/>
      <c r="K620" s="285"/>
      <c r="L620" s="276"/>
      <c r="M620" s="276"/>
      <c r="N620" s="285"/>
      <c r="O620" s="276"/>
      <c r="P620" s="276"/>
      <c r="Q620" s="276"/>
      <c r="R620" s="276"/>
      <c r="S620" s="276"/>
      <c r="T620" s="276"/>
      <c r="U620" s="276"/>
      <c r="V620" s="276"/>
      <c r="W620" s="276"/>
      <c r="X620" s="276"/>
      <c r="Y620" s="276"/>
      <c r="Z620" s="276"/>
      <c r="AA620" s="276"/>
      <c r="AB620" s="276"/>
      <c r="AC620" s="276"/>
      <c r="AD620" s="276"/>
      <c r="AE620" s="276"/>
      <c r="AF620" s="276"/>
    </row>
    <row r="621" spans="1:32">
      <c r="A621" s="276"/>
      <c r="B621" s="276"/>
      <c r="C621" s="276"/>
      <c r="D621" s="285"/>
      <c r="E621" s="276"/>
      <c r="F621" s="276"/>
      <c r="G621" s="285"/>
      <c r="H621" s="276"/>
      <c r="I621" s="285"/>
      <c r="J621" s="276"/>
      <c r="K621" s="285"/>
      <c r="L621" s="276"/>
      <c r="M621" s="276"/>
      <c r="N621" s="285"/>
      <c r="O621" s="276"/>
      <c r="P621" s="276"/>
      <c r="Q621" s="276"/>
      <c r="R621" s="276"/>
      <c r="S621" s="276"/>
      <c r="T621" s="276"/>
      <c r="U621" s="276"/>
      <c r="V621" s="276"/>
      <c r="W621" s="276"/>
      <c r="X621" s="276"/>
      <c r="Y621" s="276"/>
      <c r="Z621" s="276"/>
      <c r="AA621" s="276"/>
      <c r="AB621" s="276"/>
      <c r="AC621" s="276"/>
      <c r="AD621" s="276"/>
      <c r="AE621" s="276"/>
      <c r="AF621" s="276"/>
    </row>
    <row r="622" spans="1:32">
      <c r="A622" s="276"/>
      <c r="B622" s="276"/>
      <c r="C622" s="276"/>
      <c r="D622" s="285"/>
      <c r="E622" s="276"/>
      <c r="F622" s="276"/>
      <c r="G622" s="285"/>
      <c r="H622" s="276"/>
      <c r="I622" s="285"/>
      <c r="J622" s="276"/>
      <c r="K622" s="285"/>
      <c r="L622" s="276"/>
      <c r="M622" s="276"/>
      <c r="N622" s="285"/>
      <c r="O622" s="276"/>
      <c r="P622" s="276"/>
      <c r="Q622" s="276"/>
      <c r="R622" s="276"/>
      <c r="S622" s="276"/>
      <c r="T622" s="276"/>
      <c r="U622" s="276"/>
      <c r="V622" s="276"/>
      <c r="W622" s="276"/>
      <c r="X622" s="276"/>
      <c r="Y622" s="276"/>
      <c r="Z622" s="276"/>
      <c r="AA622" s="276"/>
      <c r="AB622" s="276"/>
      <c r="AC622" s="276"/>
      <c r="AD622" s="276"/>
      <c r="AE622" s="276"/>
      <c r="AF622" s="276"/>
    </row>
    <row r="623" spans="1:32">
      <c r="A623" s="276"/>
      <c r="B623" s="276"/>
      <c r="C623" s="276"/>
      <c r="D623" s="285"/>
      <c r="E623" s="276"/>
      <c r="F623" s="276"/>
      <c r="G623" s="285"/>
      <c r="H623" s="276"/>
      <c r="I623" s="285"/>
      <c r="J623" s="276"/>
      <c r="K623" s="285"/>
      <c r="L623" s="276"/>
      <c r="M623" s="276"/>
      <c r="N623" s="285"/>
      <c r="O623" s="276"/>
      <c r="P623" s="276"/>
      <c r="Q623" s="276"/>
      <c r="R623" s="276"/>
      <c r="S623" s="276"/>
      <c r="T623" s="276"/>
      <c r="U623" s="276"/>
      <c r="V623" s="276"/>
      <c r="W623" s="276"/>
      <c r="X623" s="276"/>
      <c r="Y623" s="276"/>
      <c r="Z623" s="276"/>
      <c r="AA623" s="276"/>
      <c r="AB623" s="276"/>
      <c r="AC623" s="276"/>
      <c r="AD623" s="276"/>
      <c r="AE623" s="276"/>
      <c r="AF623" s="276"/>
    </row>
    <row r="624" spans="1:32">
      <c r="A624" s="276"/>
      <c r="B624" s="276"/>
      <c r="C624" s="276"/>
      <c r="D624" s="285"/>
      <c r="E624" s="276"/>
      <c r="F624" s="276"/>
      <c r="G624" s="285"/>
      <c r="H624" s="276"/>
      <c r="I624" s="285"/>
      <c r="J624" s="276"/>
      <c r="K624" s="285"/>
      <c r="L624" s="276"/>
      <c r="M624" s="276"/>
      <c r="N624" s="285"/>
      <c r="O624" s="276"/>
      <c r="P624" s="276"/>
      <c r="Q624" s="276"/>
      <c r="R624" s="276"/>
      <c r="S624" s="276"/>
      <c r="T624" s="276"/>
      <c r="U624" s="276"/>
      <c r="V624" s="276"/>
      <c r="W624" s="276"/>
      <c r="X624" s="276"/>
      <c r="Y624" s="276"/>
      <c r="Z624" s="276"/>
      <c r="AA624" s="276"/>
      <c r="AB624" s="276"/>
      <c r="AC624" s="276"/>
      <c r="AD624" s="276"/>
      <c r="AE624" s="276"/>
      <c r="AF624" s="276"/>
    </row>
    <row r="625" spans="1:32">
      <c r="A625" s="276"/>
      <c r="B625" s="276"/>
      <c r="C625" s="276"/>
      <c r="D625" s="285"/>
      <c r="E625" s="276"/>
      <c r="F625" s="276"/>
      <c r="G625" s="285"/>
      <c r="H625" s="276"/>
      <c r="I625" s="285"/>
      <c r="J625" s="276"/>
      <c r="K625" s="285"/>
      <c r="L625" s="276"/>
      <c r="M625" s="276"/>
      <c r="N625" s="285"/>
      <c r="O625" s="276"/>
      <c r="P625" s="276"/>
      <c r="Q625" s="276"/>
      <c r="R625" s="276"/>
      <c r="S625" s="276"/>
      <c r="T625" s="276"/>
      <c r="U625" s="276"/>
      <c r="V625" s="276"/>
      <c r="W625" s="276"/>
      <c r="X625" s="276"/>
      <c r="Y625" s="276"/>
      <c r="Z625" s="276"/>
      <c r="AA625" s="276"/>
      <c r="AB625" s="276"/>
      <c r="AC625" s="276"/>
      <c r="AD625" s="276"/>
      <c r="AE625" s="276"/>
      <c r="AF625" s="276"/>
    </row>
    <row r="626" spans="1:32">
      <c r="A626" s="276"/>
      <c r="B626" s="276"/>
      <c r="C626" s="276"/>
      <c r="D626" s="285"/>
      <c r="E626" s="276"/>
      <c r="F626" s="276"/>
      <c r="G626" s="285"/>
      <c r="H626" s="276"/>
      <c r="I626" s="285"/>
      <c r="J626" s="276"/>
      <c r="K626" s="285"/>
      <c r="L626" s="276"/>
      <c r="M626" s="276"/>
      <c r="N626" s="285"/>
      <c r="O626" s="276"/>
      <c r="P626" s="276"/>
      <c r="Q626" s="276"/>
      <c r="R626" s="276"/>
      <c r="S626" s="276"/>
      <c r="T626" s="276"/>
      <c r="U626" s="276"/>
      <c r="V626" s="276"/>
      <c r="W626" s="276"/>
      <c r="X626" s="276"/>
      <c r="Y626" s="276"/>
      <c r="Z626" s="276"/>
      <c r="AA626" s="276"/>
      <c r="AB626" s="276"/>
      <c r="AC626" s="276"/>
      <c r="AD626" s="276"/>
      <c r="AE626" s="276"/>
      <c r="AF626" s="276"/>
    </row>
    <row r="627" spans="1:32">
      <c r="A627" s="276"/>
      <c r="B627" s="276"/>
      <c r="C627" s="276"/>
      <c r="D627" s="285"/>
      <c r="E627" s="276"/>
      <c r="F627" s="276"/>
      <c r="G627" s="285"/>
      <c r="H627" s="276"/>
      <c r="I627" s="285"/>
      <c r="J627" s="276"/>
      <c r="K627" s="285"/>
      <c r="L627" s="276"/>
      <c r="M627" s="276"/>
      <c r="N627" s="285"/>
      <c r="O627" s="276"/>
      <c r="P627" s="276"/>
      <c r="Q627" s="276"/>
      <c r="R627" s="276"/>
      <c r="S627" s="276"/>
      <c r="T627" s="276"/>
      <c r="U627" s="276"/>
      <c r="V627" s="276"/>
      <c r="W627" s="276"/>
      <c r="X627" s="276"/>
      <c r="Y627" s="276"/>
      <c r="Z627" s="276"/>
      <c r="AA627" s="276"/>
      <c r="AB627" s="276"/>
      <c r="AC627" s="276"/>
      <c r="AD627" s="276"/>
      <c r="AE627" s="276"/>
      <c r="AF627" s="276"/>
    </row>
    <row r="628" spans="1:32">
      <c r="A628" s="276"/>
      <c r="B628" s="276"/>
      <c r="C628" s="276"/>
      <c r="D628" s="285"/>
      <c r="E628" s="276"/>
      <c r="F628" s="276"/>
      <c r="G628" s="285"/>
      <c r="H628" s="276"/>
      <c r="I628" s="285"/>
      <c r="J628" s="276"/>
      <c r="K628" s="285"/>
      <c r="L628" s="276"/>
      <c r="M628" s="276"/>
      <c r="N628" s="285"/>
      <c r="O628" s="276"/>
      <c r="P628" s="276"/>
      <c r="Q628" s="276"/>
      <c r="R628" s="276"/>
      <c r="S628" s="276"/>
      <c r="T628" s="276"/>
      <c r="U628" s="276"/>
      <c r="V628" s="276"/>
      <c r="W628" s="276"/>
      <c r="X628" s="276"/>
      <c r="Y628" s="276"/>
      <c r="Z628" s="276"/>
      <c r="AA628" s="276"/>
      <c r="AB628" s="276"/>
      <c r="AC628" s="276"/>
      <c r="AD628" s="276"/>
      <c r="AE628" s="276"/>
      <c r="AF628" s="276"/>
    </row>
    <row r="629" spans="1:32">
      <c r="A629" s="276"/>
      <c r="B629" s="276"/>
      <c r="C629" s="276"/>
      <c r="D629" s="285"/>
      <c r="E629" s="276"/>
      <c r="F629" s="276"/>
      <c r="G629" s="285"/>
      <c r="H629" s="276"/>
      <c r="I629" s="285"/>
      <c r="J629" s="276"/>
      <c r="K629" s="285"/>
      <c r="L629" s="276"/>
      <c r="M629" s="276"/>
      <c r="N629" s="285"/>
      <c r="O629" s="276"/>
      <c r="P629" s="276"/>
      <c r="Q629" s="276"/>
      <c r="R629" s="276"/>
      <c r="S629" s="276"/>
      <c r="T629" s="276"/>
      <c r="U629" s="276"/>
      <c r="V629" s="276"/>
      <c r="W629" s="276"/>
      <c r="X629" s="276"/>
      <c r="Y629" s="276"/>
      <c r="Z629" s="276"/>
      <c r="AA629" s="276"/>
      <c r="AB629" s="276"/>
      <c r="AC629" s="276"/>
      <c r="AD629" s="276"/>
      <c r="AE629" s="276"/>
      <c r="AF629" s="276"/>
    </row>
    <row r="630" spans="1:32">
      <c r="A630" s="276"/>
      <c r="B630" s="276"/>
      <c r="C630" s="276"/>
      <c r="D630" s="285"/>
      <c r="E630" s="276"/>
      <c r="F630" s="276"/>
      <c r="G630" s="285"/>
      <c r="H630" s="276"/>
      <c r="I630" s="285"/>
      <c r="J630" s="276"/>
      <c r="K630" s="285"/>
      <c r="L630" s="276"/>
      <c r="M630" s="276"/>
      <c r="N630" s="285"/>
      <c r="O630" s="276"/>
      <c r="P630" s="276"/>
      <c r="Q630" s="276"/>
      <c r="R630" s="276"/>
      <c r="S630" s="276"/>
      <c r="T630" s="276"/>
      <c r="U630" s="276"/>
      <c r="V630" s="276"/>
      <c r="W630" s="276"/>
      <c r="X630" s="276"/>
      <c r="Y630" s="276"/>
      <c r="Z630" s="276"/>
      <c r="AA630" s="276"/>
      <c r="AB630" s="276"/>
      <c r="AC630" s="276"/>
      <c r="AD630" s="276"/>
      <c r="AE630" s="276"/>
      <c r="AF630" s="276"/>
    </row>
    <row r="631" spans="1:32">
      <c r="A631" s="276"/>
      <c r="B631" s="276"/>
      <c r="C631" s="276"/>
      <c r="D631" s="285"/>
      <c r="E631" s="276"/>
      <c r="F631" s="276"/>
      <c r="G631" s="285"/>
      <c r="H631" s="276"/>
      <c r="I631" s="285"/>
      <c r="J631" s="276"/>
      <c r="K631" s="285"/>
      <c r="L631" s="276"/>
      <c r="M631" s="276"/>
      <c r="N631" s="285"/>
      <c r="O631" s="276"/>
      <c r="P631" s="276"/>
      <c r="Q631" s="276"/>
      <c r="R631" s="276"/>
      <c r="S631" s="276"/>
      <c r="T631" s="276"/>
      <c r="U631" s="276"/>
      <c r="V631" s="276"/>
      <c r="W631" s="276"/>
      <c r="X631" s="276"/>
      <c r="Y631" s="276"/>
      <c r="Z631" s="276"/>
      <c r="AA631" s="276"/>
      <c r="AB631" s="276"/>
      <c r="AC631" s="276"/>
      <c r="AD631" s="276"/>
      <c r="AE631" s="276"/>
      <c r="AF631" s="276"/>
    </row>
    <row r="632" spans="1:32">
      <c r="A632" s="276"/>
      <c r="B632" s="276"/>
      <c r="C632" s="276"/>
      <c r="D632" s="285"/>
      <c r="E632" s="276"/>
      <c r="F632" s="276"/>
      <c r="G632" s="285"/>
      <c r="H632" s="276"/>
      <c r="I632" s="285"/>
      <c r="J632" s="276"/>
      <c r="K632" s="285"/>
      <c r="L632" s="276"/>
      <c r="M632" s="276"/>
      <c r="N632" s="285"/>
      <c r="O632" s="276"/>
      <c r="P632" s="276"/>
      <c r="Q632" s="276"/>
      <c r="R632" s="276"/>
      <c r="S632" s="276"/>
      <c r="T632" s="276"/>
      <c r="U632" s="276"/>
      <c r="V632" s="276"/>
      <c r="W632" s="276"/>
      <c r="X632" s="276"/>
      <c r="Y632" s="276"/>
      <c r="Z632" s="276"/>
      <c r="AA632" s="276"/>
      <c r="AB632" s="276"/>
      <c r="AC632" s="276"/>
      <c r="AD632" s="276"/>
      <c r="AE632" s="276"/>
      <c r="AF632" s="276"/>
    </row>
    <row r="633" spans="1:32">
      <c r="A633" s="276"/>
      <c r="B633" s="276"/>
      <c r="C633" s="276"/>
      <c r="D633" s="285"/>
      <c r="E633" s="276"/>
      <c r="F633" s="276"/>
      <c r="G633" s="285"/>
      <c r="H633" s="276"/>
      <c r="I633" s="285"/>
      <c r="J633" s="276"/>
      <c r="K633" s="285"/>
      <c r="L633" s="276"/>
      <c r="M633" s="276"/>
      <c r="N633" s="285"/>
      <c r="O633" s="276"/>
      <c r="P633" s="276"/>
      <c r="Q633" s="276"/>
      <c r="R633" s="276"/>
      <c r="S633" s="276"/>
      <c r="T633" s="276"/>
      <c r="U633" s="276"/>
      <c r="V633" s="276"/>
      <c r="W633" s="276"/>
      <c r="X633" s="276"/>
      <c r="Y633" s="276"/>
      <c r="Z633" s="276"/>
      <c r="AA633" s="276"/>
      <c r="AB633" s="276"/>
      <c r="AC633" s="276"/>
      <c r="AD633" s="276"/>
      <c r="AE633" s="276"/>
      <c r="AF633" s="276"/>
    </row>
    <row r="634" spans="1:32">
      <c r="A634" s="276"/>
      <c r="B634" s="276"/>
      <c r="C634" s="276"/>
      <c r="D634" s="285"/>
      <c r="E634" s="276"/>
      <c r="F634" s="276"/>
      <c r="G634" s="285"/>
      <c r="H634" s="276"/>
      <c r="I634" s="285"/>
      <c r="J634" s="276"/>
      <c r="K634" s="285"/>
      <c r="L634" s="276"/>
      <c r="M634" s="276"/>
      <c r="N634" s="285"/>
      <c r="O634" s="276"/>
      <c r="P634" s="276"/>
      <c r="Q634" s="276"/>
      <c r="R634" s="276"/>
      <c r="S634" s="276"/>
      <c r="T634" s="276"/>
      <c r="U634" s="276"/>
      <c r="V634" s="276"/>
      <c r="W634" s="276"/>
      <c r="X634" s="276"/>
      <c r="Y634" s="276"/>
      <c r="Z634" s="276"/>
      <c r="AA634" s="276"/>
      <c r="AB634" s="276"/>
      <c r="AC634" s="276"/>
      <c r="AD634" s="276"/>
      <c r="AE634" s="276"/>
      <c r="AF634" s="276"/>
    </row>
    <row r="635" spans="1:32">
      <c r="A635" s="276"/>
      <c r="B635" s="276"/>
      <c r="C635" s="276"/>
      <c r="D635" s="285"/>
      <c r="E635" s="276"/>
      <c r="F635" s="276"/>
      <c r="G635" s="285"/>
      <c r="H635" s="276"/>
      <c r="I635" s="285"/>
      <c r="J635" s="276"/>
      <c r="K635" s="285"/>
      <c r="L635" s="276"/>
      <c r="M635" s="276"/>
      <c r="N635" s="285"/>
      <c r="O635" s="276"/>
      <c r="P635" s="276"/>
      <c r="Q635" s="276"/>
      <c r="R635" s="276"/>
      <c r="S635" s="276"/>
      <c r="T635" s="276"/>
      <c r="U635" s="276"/>
      <c r="V635" s="276"/>
      <c r="W635" s="276"/>
      <c r="X635" s="276"/>
      <c r="Y635" s="276"/>
      <c r="Z635" s="276"/>
      <c r="AA635" s="276"/>
      <c r="AB635" s="276"/>
      <c r="AC635" s="276"/>
      <c r="AD635" s="276"/>
      <c r="AE635" s="276"/>
      <c r="AF635" s="276"/>
    </row>
    <row r="636" spans="1:32">
      <c r="A636" s="276"/>
      <c r="B636" s="276"/>
      <c r="C636" s="276"/>
      <c r="D636" s="285"/>
      <c r="E636" s="276"/>
      <c r="F636" s="276"/>
      <c r="G636" s="285"/>
      <c r="H636" s="276"/>
      <c r="I636" s="285"/>
      <c r="J636" s="276"/>
      <c r="K636" s="285"/>
      <c r="L636" s="276"/>
      <c r="M636" s="276"/>
      <c r="N636" s="285"/>
      <c r="O636" s="276"/>
      <c r="P636" s="276"/>
      <c r="Q636" s="276"/>
      <c r="R636" s="276"/>
      <c r="S636" s="276"/>
      <c r="T636" s="276"/>
      <c r="U636" s="276"/>
      <c r="V636" s="276"/>
      <c r="W636" s="276"/>
      <c r="X636" s="276"/>
      <c r="Y636" s="276"/>
      <c r="Z636" s="276"/>
      <c r="AA636" s="276"/>
      <c r="AB636" s="276"/>
      <c r="AC636" s="276"/>
      <c r="AD636" s="276"/>
      <c r="AE636" s="276"/>
      <c r="AF636" s="276"/>
    </row>
    <row r="637" spans="1:32">
      <c r="A637" s="276"/>
      <c r="B637" s="276"/>
      <c r="C637" s="276"/>
      <c r="D637" s="285"/>
      <c r="E637" s="276"/>
      <c r="F637" s="276"/>
      <c r="G637" s="285"/>
      <c r="H637" s="276"/>
      <c r="I637" s="285"/>
      <c r="J637" s="276"/>
      <c r="K637" s="285"/>
      <c r="L637" s="276"/>
      <c r="M637" s="276"/>
      <c r="N637" s="285"/>
      <c r="O637" s="276"/>
      <c r="P637" s="276"/>
      <c r="Q637" s="276"/>
      <c r="R637" s="276"/>
      <c r="S637" s="276"/>
      <c r="T637" s="276"/>
      <c r="U637" s="276"/>
      <c r="V637" s="276"/>
      <c r="W637" s="276"/>
      <c r="X637" s="276"/>
      <c r="Y637" s="276"/>
      <c r="Z637" s="276"/>
      <c r="AA637" s="276"/>
      <c r="AB637" s="276"/>
      <c r="AC637" s="276"/>
      <c r="AD637" s="276"/>
      <c r="AE637" s="276"/>
      <c r="AF637" s="276"/>
    </row>
    <row r="638" spans="1:32">
      <c r="A638" s="276"/>
      <c r="B638" s="276"/>
      <c r="C638" s="276"/>
      <c r="D638" s="285"/>
      <c r="E638" s="276"/>
      <c r="F638" s="276"/>
      <c r="G638" s="285"/>
      <c r="H638" s="276"/>
      <c r="I638" s="285"/>
      <c r="J638" s="276"/>
      <c r="K638" s="285"/>
      <c r="L638" s="276"/>
      <c r="M638" s="276"/>
      <c r="N638" s="285"/>
      <c r="O638" s="276"/>
      <c r="P638" s="276"/>
      <c r="Q638" s="276"/>
      <c r="R638" s="276"/>
      <c r="S638" s="276"/>
      <c r="T638" s="276"/>
      <c r="U638" s="276"/>
      <c r="V638" s="276"/>
      <c r="W638" s="276"/>
      <c r="X638" s="276"/>
      <c r="Y638" s="276"/>
      <c r="Z638" s="276"/>
      <c r="AA638" s="276"/>
      <c r="AB638" s="276"/>
      <c r="AC638" s="276"/>
      <c r="AD638" s="276"/>
      <c r="AE638" s="276"/>
      <c r="AF638" s="276"/>
    </row>
    <row r="639" spans="1:32">
      <c r="A639" s="276"/>
      <c r="B639" s="276"/>
      <c r="C639" s="276"/>
      <c r="D639" s="285"/>
      <c r="E639" s="276"/>
      <c r="F639" s="276"/>
      <c r="G639" s="285"/>
      <c r="H639" s="276"/>
      <c r="I639" s="285"/>
      <c r="J639" s="276"/>
      <c r="K639" s="285"/>
      <c r="L639" s="276"/>
      <c r="M639" s="276"/>
      <c r="N639" s="285"/>
      <c r="O639" s="276"/>
      <c r="P639" s="276"/>
      <c r="Q639" s="276"/>
      <c r="R639" s="276"/>
      <c r="S639" s="276"/>
      <c r="T639" s="276"/>
      <c r="U639" s="276"/>
      <c r="V639" s="276"/>
      <c r="W639" s="276"/>
      <c r="X639" s="276"/>
      <c r="Y639" s="276"/>
      <c r="Z639" s="276"/>
      <c r="AA639" s="276"/>
      <c r="AB639" s="276"/>
      <c r="AC639" s="276"/>
      <c r="AD639" s="276"/>
      <c r="AE639" s="276"/>
      <c r="AF639" s="276"/>
    </row>
    <row r="640" spans="1:32">
      <c r="A640" s="276"/>
      <c r="B640" s="276"/>
      <c r="C640" s="276"/>
      <c r="D640" s="285"/>
      <c r="E640" s="276"/>
      <c r="F640" s="276"/>
      <c r="G640" s="285"/>
      <c r="H640" s="276"/>
      <c r="I640" s="285"/>
      <c r="J640" s="276"/>
      <c r="K640" s="285"/>
      <c r="L640" s="276"/>
      <c r="M640" s="276"/>
      <c r="N640" s="285"/>
      <c r="O640" s="276"/>
      <c r="P640" s="276"/>
      <c r="Q640" s="276"/>
      <c r="R640" s="276"/>
      <c r="S640" s="276"/>
      <c r="T640" s="276"/>
      <c r="U640" s="276"/>
      <c r="V640" s="276"/>
      <c r="W640" s="276"/>
      <c r="X640" s="276"/>
      <c r="Y640" s="276"/>
      <c r="Z640" s="276"/>
      <c r="AA640" s="276"/>
      <c r="AB640" s="276"/>
      <c r="AC640" s="276"/>
      <c r="AD640" s="276"/>
      <c r="AE640" s="276"/>
      <c r="AF640" s="276"/>
    </row>
    <row r="641" spans="1:32">
      <c r="A641" s="276"/>
      <c r="B641" s="276"/>
      <c r="C641" s="276"/>
      <c r="D641" s="285"/>
      <c r="E641" s="276"/>
      <c r="F641" s="276"/>
      <c r="G641" s="285"/>
      <c r="H641" s="276"/>
      <c r="I641" s="285"/>
      <c r="J641" s="276"/>
      <c r="K641" s="285"/>
      <c r="L641" s="276"/>
      <c r="M641" s="276"/>
      <c r="N641" s="285"/>
      <c r="O641" s="276"/>
      <c r="P641" s="276"/>
      <c r="Q641" s="276"/>
      <c r="R641" s="276"/>
      <c r="S641" s="276"/>
      <c r="T641" s="276"/>
      <c r="U641" s="276"/>
      <c r="V641" s="276"/>
      <c r="W641" s="276"/>
      <c r="X641" s="276"/>
      <c r="Y641" s="276"/>
      <c r="Z641" s="276"/>
      <c r="AA641" s="276"/>
      <c r="AB641" s="276"/>
      <c r="AC641" s="276"/>
      <c r="AD641" s="276"/>
      <c r="AE641" s="276"/>
      <c r="AF641" s="276"/>
    </row>
    <row r="642" spans="1:32">
      <c r="A642" s="276"/>
      <c r="B642" s="276"/>
      <c r="C642" s="276"/>
      <c r="D642" s="285"/>
      <c r="E642" s="276"/>
      <c r="F642" s="276"/>
      <c r="G642" s="285"/>
      <c r="H642" s="276"/>
      <c r="I642" s="285"/>
      <c r="J642" s="276"/>
      <c r="K642" s="285"/>
      <c r="L642" s="276"/>
      <c r="M642" s="276"/>
      <c r="N642" s="285"/>
      <c r="O642" s="276"/>
      <c r="P642" s="276"/>
      <c r="Q642" s="276"/>
      <c r="R642" s="276"/>
      <c r="S642" s="276"/>
      <c r="T642" s="276"/>
      <c r="U642" s="276"/>
      <c r="V642" s="276"/>
      <c r="W642" s="276"/>
      <c r="X642" s="276"/>
      <c r="Y642" s="276"/>
      <c r="Z642" s="276"/>
      <c r="AA642" s="276"/>
      <c r="AB642" s="276"/>
      <c r="AC642" s="276"/>
      <c r="AD642" s="276"/>
      <c r="AE642" s="276"/>
      <c r="AF642" s="276"/>
    </row>
    <row r="643" spans="1:32">
      <c r="A643" s="276"/>
      <c r="B643" s="276"/>
      <c r="C643" s="276"/>
      <c r="D643" s="285"/>
      <c r="E643" s="276"/>
      <c r="F643" s="276"/>
      <c r="G643" s="285"/>
      <c r="H643" s="276"/>
      <c r="I643" s="285"/>
      <c r="J643" s="276"/>
      <c r="K643" s="285"/>
      <c r="L643" s="276"/>
      <c r="M643" s="276"/>
      <c r="N643" s="285"/>
      <c r="O643" s="276"/>
      <c r="P643" s="276"/>
      <c r="Q643" s="276"/>
      <c r="R643" s="276"/>
      <c r="S643" s="276"/>
      <c r="T643" s="276"/>
      <c r="U643" s="276"/>
      <c r="V643" s="276"/>
      <c r="W643" s="276"/>
      <c r="X643" s="276"/>
      <c r="Y643" s="276"/>
      <c r="Z643" s="276"/>
      <c r="AA643" s="276"/>
      <c r="AB643" s="276"/>
      <c r="AC643" s="276"/>
      <c r="AD643" s="276"/>
      <c r="AE643" s="276"/>
      <c r="AF643" s="276"/>
    </row>
    <row r="644" spans="1:32">
      <c r="A644" s="276"/>
      <c r="B644" s="276"/>
      <c r="C644" s="276"/>
      <c r="D644" s="285"/>
      <c r="E644" s="276"/>
      <c r="F644" s="276"/>
      <c r="G644" s="285"/>
      <c r="H644" s="276"/>
      <c r="I644" s="285"/>
      <c r="J644" s="276"/>
      <c r="K644" s="285"/>
      <c r="L644" s="276"/>
      <c r="M644" s="276"/>
      <c r="N644" s="285"/>
      <c r="O644" s="276"/>
      <c r="P644" s="276"/>
      <c r="Q644" s="276"/>
      <c r="R644" s="276"/>
      <c r="S644" s="276"/>
      <c r="T644" s="276"/>
      <c r="U644" s="276"/>
      <c r="V644" s="276"/>
      <c r="W644" s="276"/>
      <c r="X644" s="276"/>
      <c r="Y644" s="276"/>
      <c r="Z644" s="276"/>
      <c r="AA644" s="276"/>
      <c r="AB644" s="276"/>
      <c r="AC644" s="276"/>
      <c r="AD644" s="276"/>
      <c r="AE644" s="276"/>
      <c r="AF644" s="276"/>
    </row>
    <row r="645" spans="1:32">
      <c r="A645" s="276"/>
      <c r="B645" s="276"/>
      <c r="C645" s="276"/>
      <c r="D645" s="285"/>
      <c r="E645" s="276"/>
      <c r="F645" s="276"/>
      <c r="G645" s="285"/>
      <c r="H645" s="276"/>
      <c r="I645" s="285"/>
      <c r="J645" s="276"/>
      <c r="K645" s="285"/>
      <c r="L645" s="276"/>
      <c r="M645" s="276"/>
      <c r="N645" s="285"/>
      <c r="O645" s="276"/>
      <c r="P645" s="276"/>
      <c r="Q645" s="276"/>
      <c r="R645" s="276"/>
      <c r="S645" s="276"/>
      <c r="T645" s="276"/>
      <c r="U645" s="276"/>
      <c r="V645" s="276"/>
      <c r="W645" s="276"/>
      <c r="X645" s="276"/>
      <c r="Y645" s="276"/>
      <c r="Z645" s="276"/>
      <c r="AA645" s="276"/>
      <c r="AB645" s="276"/>
      <c r="AC645" s="276"/>
      <c r="AD645" s="276"/>
      <c r="AE645" s="276"/>
      <c r="AF645" s="276"/>
    </row>
    <row r="646" spans="1:32">
      <c r="A646" s="276"/>
      <c r="B646" s="276"/>
      <c r="C646" s="276"/>
      <c r="D646" s="285"/>
      <c r="E646" s="276"/>
      <c r="F646" s="276"/>
      <c r="G646" s="285"/>
      <c r="H646" s="276"/>
      <c r="I646" s="285"/>
      <c r="J646" s="276"/>
      <c r="K646" s="285"/>
      <c r="L646" s="276"/>
      <c r="M646" s="276"/>
      <c r="N646" s="285"/>
      <c r="O646" s="276"/>
      <c r="P646" s="276"/>
      <c r="Q646" s="276"/>
      <c r="R646" s="276"/>
      <c r="S646" s="276"/>
      <c r="T646" s="276"/>
      <c r="U646" s="276"/>
      <c r="V646" s="276"/>
      <c r="W646" s="276"/>
      <c r="X646" s="276"/>
      <c r="Y646" s="276"/>
      <c r="Z646" s="276"/>
      <c r="AA646" s="276"/>
      <c r="AB646" s="276"/>
      <c r="AC646" s="276"/>
      <c r="AD646" s="276"/>
      <c r="AE646" s="276"/>
      <c r="AF646" s="276"/>
    </row>
    <row r="647" spans="1:32">
      <c r="A647" s="276"/>
      <c r="B647" s="276"/>
      <c r="C647" s="276"/>
      <c r="D647" s="285"/>
      <c r="E647" s="276"/>
      <c r="F647" s="276"/>
      <c r="G647" s="285"/>
      <c r="H647" s="276"/>
      <c r="I647" s="285"/>
      <c r="J647" s="276"/>
      <c r="K647" s="285"/>
      <c r="L647" s="276"/>
      <c r="M647" s="276"/>
      <c r="N647" s="285"/>
      <c r="O647" s="276"/>
      <c r="P647" s="276"/>
      <c r="Q647" s="276"/>
      <c r="R647" s="276"/>
      <c r="S647" s="276"/>
      <c r="T647" s="276"/>
      <c r="U647" s="276"/>
      <c r="V647" s="276"/>
      <c r="W647" s="276"/>
      <c r="X647" s="276"/>
      <c r="Y647" s="276"/>
      <c r="Z647" s="276"/>
      <c r="AA647" s="276"/>
      <c r="AB647" s="276"/>
      <c r="AC647" s="276"/>
      <c r="AD647" s="276"/>
      <c r="AE647" s="276"/>
      <c r="AF647" s="276"/>
    </row>
    <row r="648" spans="1:32">
      <c r="A648" s="276"/>
      <c r="B648" s="276"/>
      <c r="C648" s="276"/>
      <c r="D648" s="285"/>
      <c r="E648" s="276"/>
      <c r="F648" s="276"/>
      <c r="G648" s="285"/>
      <c r="H648" s="276"/>
      <c r="I648" s="285"/>
      <c r="J648" s="276"/>
      <c r="K648" s="285"/>
      <c r="L648" s="276"/>
      <c r="M648" s="276"/>
      <c r="N648" s="285"/>
      <c r="O648" s="276"/>
      <c r="P648" s="276"/>
      <c r="Q648" s="276"/>
      <c r="R648" s="276"/>
      <c r="S648" s="276"/>
      <c r="T648" s="276"/>
      <c r="U648" s="276"/>
      <c r="V648" s="276"/>
      <c r="W648" s="276"/>
      <c r="X648" s="276"/>
      <c r="Y648" s="276"/>
      <c r="Z648" s="276"/>
      <c r="AA648" s="276"/>
      <c r="AB648" s="276"/>
      <c r="AC648" s="276"/>
      <c r="AD648" s="276"/>
      <c r="AE648" s="276"/>
      <c r="AF648" s="276"/>
    </row>
    <row r="649" spans="1:32">
      <c r="A649" s="276"/>
      <c r="B649" s="276"/>
      <c r="C649" s="276"/>
      <c r="D649" s="285"/>
      <c r="E649" s="276"/>
      <c r="F649" s="276"/>
      <c r="G649" s="285"/>
      <c r="H649" s="276"/>
      <c r="I649" s="285"/>
      <c r="J649" s="276"/>
      <c r="K649" s="285"/>
      <c r="L649" s="276"/>
      <c r="M649" s="276"/>
      <c r="N649" s="285"/>
      <c r="O649" s="276"/>
      <c r="P649" s="276"/>
      <c r="Q649" s="276"/>
      <c r="R649" s="276"/>
      <c r="S649" s="276"/>
      <c r="T649" s="276"/>
      <c r="U649" s="276"/>
      <c r="V649" s="276"/>
      <c r="W649" s="276"/>
      <c r="X649" s="276"/>
      <c r="Y649" s="276"/>
      <c r="Z649" s="276"/>
      <c r="AA649" s="276"/>
      <c r="AB649" s="276"/>
      <c r="AC649" s="276"/>
      <c r="AD649" s="276"/>
      <c r="AE649" s="276"/>
      <c r="AF649" s="276"/>
    </row>
    <row r="650" spans="1:32">
      <c r="A650" s="276"/>
      <c r="B650" s="276"/>
      <c r="C650" s="276"/>
      <c r="D650" s="285"/>
      <c r="E650" s="276"/>
      <c r="F650" s="276"/>
      <c r="G650" s="285"/>
      <c r="H650" s="276"/>
      <c r="I650" s="285"/>
      <c r="J650" s="276"/>
      <c r="K650" s="285"/>
      <c r="L650" s="276"/>
      <c r="M650" s="276"/>
      <c r="N650" s="285"/>
      <c r="O650" s="276"/>
      <c r="P650" s="276"/>
      <c r="Q650" s="276"/>
      <c r="R650" s="276"/>
      <c r="S650" s="276"/>
      <c r="T650" s="276"/>
      <c r="U650" s="276"/>
      <c r="V650" s="276"/>
      <c r="W650" s="276"/>
      <c r="X650" s="276"/>
      <c r="Y650" s="276"/>
      <c r="Z650" s="276"/>
      <c r="AA650" s="276"/>
      <c r="AB650" s="276"/>
      <c r="AC650" s="276"/>
      <c r="AD650" s="276"/>
      <c r="AE650" s="276"/>
      <c r="AF650" s="276"/>
    </row>
    <row r="651" spans="1:32">
      <c r="A651" s="276"/>
      <c r="B651" s="276"/>
      <c r="C651" s="276"/>
      <c r="D651" s="285"/>
      <c r="E651" s="276"/>
      <c r="F651" s="276"/>
      <c r="G651" s="285"/>
      <c r="H651" s="276"/>
      <c r="I651" s="285"/>
      <c r="J651" s="276"/>
      <c r="K651" s="285"/>
      <c r="L651" s="276"/>
      <c r="M651" s="276"/>
      <c r="N651" s="285"/>
      <c r="O651" s="276"/>
      <c r="P651" s="276"/>
      <c r="Q651" s="276"/>
      <c r="R651" s="276"/>
      <c r="S651" s="276"/>
      <c r="T651" s="276"/>
      <c r="U651" s="276"/>
      <c r="V651" s="276"/>
      <c r="W651" s="276"/>
      <c r="X651" s="276"/>
      <c r="Y651" s="276"/>
      <c r="Z651" s="276"/>
      <c r="AA651" s="276"/>
      <c r="AB651" s="276"/>
      <c r="AC651" s="276"/>
      <c r="AD651" s="276"/>
      <c r="AE651" s="276"/>
      <c r="AF651" s="276"/>
    </row>
    <row r="652" spans="1:32">
      <c r="A652" s="276"/>
      <c r="B652" s="276"/>
      <c r="C652" s="276"/>
      <c r="D652" s="285"/>
      <c r="E652" s="276"/>
      <c r="F652" s="276"/>
      <c r="G652" s="285"/>
      <c r="H652" s="276"/>
      <c r="I652" s="285"/>
      <c r="J652" s="276"/>
      <c r="K652" s="285"/>
      <c r="L652" s="276"/>
      <c r="M652" s="276"/>
      <c r="N652" s="285"/>
      <c r="O652" s="276"/>
      <c r="P652" s="276"/>
      <c r="Q652" s="276"/>
      <c r="R652" s="276"/>
      <c r="S652" s="276"/>
      <c r="T652" s="276"/>
      <c r="U652" s="276"/>
      <c r="V652" s="276"/>
      <c r="W652" s="276"/>
      <c r="X652" s="276"/>
      <c r="Y652" s="276"/>
      <c r="Z652" s="276"/>
      <c r="AA652" s="276"/>
      <c r="AB652" s="276"/>
      <c r="AC652" s="276"/>
      <c r="AD652" s="276"/>
      <c r="AE652" s="276"/>
      <c r="AF652" s="276"/>
    </row>
    <row r="653" spans="1:32">
      <c r="A653" s="276"/>
      <c r="B653" s="276"/>
      <c r="C653" s="276"/>
      <c r="D653" s="285"/>
      <c r="E653" s="276"/>
      <c r="F653" s="276"/>
      <c r="G653" s="285"/>
      <c r="H653" s="276"/>
      <c r="I653" s="285"/>
      <c r="J653" s="276"/>
      <c r="K653" s="285"/>
      <c r="L653" s="276"/>
      <c r="M653" s="276"/>
      <c r="N653" s="285"/>
      <c r="O653" s="276"/>
      <c r="P653" s="276"/>
      <c r="Q653" s="276"/>
      <c r="R653" s="276"/>
      <c r="S653" s="276"/>
      <c r="T653" s="276"/>
      <c r="U653" s="276"/>
      <c r="V653" s="276"/>
      <c r="W653" s="276"/>
      <c r="X653" s="276"/>
      <c r="Y653" s="276"/>
      <c r="Z653" s="276"/>
      <c r="AA653" s="276"/>
      <c r="AB653" s="276"/>
      <c r="AC653" s="276"/>
      <c r="AD653" s="276"/>
      <c r="AE653" s="276"/>
      <c r="AF653" s="276"/>
    </row>
    <row r="654" spans="1:32">
      <c r="A654" s="276"/>
      <c r="B654" s="276"/>
      <c r="C654" s="276"/>
      <c r="D654" s="285"/>
      <c r="E654" s="276"/>
      <c r="F654" s="276"/>
      <c r="G654" s="285"/>
      <c r="H654" s="276"/>
      <c r="I654" s="285"/>
      <c r="J654" s="276"/>
      <c r="K654" s="285"/>
      <c r="L654" s="276"/>
      <c r="M654" s="276"/>
      <c r="N654" s="285"/>
      <c r="O654" s="276"/>
      <c r="P654" s="276"/>
      <c r="Q654" s="276"/>
      <c r="R654" s="276"/>
      <c r="S654" s="276"/>
      <c r="T654" s="276"/>
      <c r="U654" s="276"/>
      <c r="V654" s="276"/>
      <c r="W654" s="276"/>
      <c r="X654" s="276"/>
      <c r="Y654" s="276"/>
      <c r="Z654" s="276"/>
      <c r="AA654" s="276"/>
      <c r="AB654" s="276"/>
      <c r="AC654" s="276"/>
      <c r="AD654" s="276"/>
      <c r="AE654" s="276"/>
      <c r="AF654" s="276"/>
    </row>
    <row r="655" spans="1:32">
      <c r="A655" s="276"/>
      <c r="B655" s="276"/>
      <c r="C655" s="276"/>
      <c r="D655" s="285"/>
      <c r="E655" s="276"/>
      <c r="F655" s="276"/>
      <c r="G655" s="285"/>
      <c r="H655" s="276"/>
      <c r="I655" s="285"/>
      <c r="J655" s="276"/>
      <c r="K655" s="285"/>
      <c r="L655" s="276"/>
      <c r="M655" s="276"/>
      <c r="N655" s="285"/>
      <c r="O655" s="276"/>
      <c r="P655" s="276"/>
      <c r="Q655" s="276"/>
      <c r="R655" s="276"/>
      <c r="S655" s="276"/>
      <c r="T655" s="276"/>
      <c r="U655" s="276"/>
      <c r="V655" s="276"/>
      <c r="W655" s="276"/>
      <c r="X655" s="276"/>
      <c r="Y655" s="276"/>
      <c r="Z655" s="276"/>
      <c r="AA655" s="276"/>
      <c r="AB655" s="276"/>
      <c r="AC655" s="276"/>
      <c r="AD655" s="276"/>
      <c r="AE655" s="276"/>
      <c r="AF655" s="276"/>
    </row>
    <row r="656" spans="1:32">
      <c r="A656" s="276"/>
      <c r="B656" s="276"/>
      <c r="C656" s="276"/>
      <c r="D656" s="285"/>
      <c r="E656" s="276"/>
      <c r="F656" s="276"/>
      <c r="G656" s="285"/>
      <c r="H656" s="276"/>
      <c r="I656" s="285"/>
      <c r="J656" s="276"/>
      <c r="K656" s="285"/>
      <c r="L656" s="276"/>
      <c r="M656" s="276"/>
      <c r="N656" s="285"/>
      <c r="O656" s="276"/>
      <c r="P656" s="276"/>
      <c r="Q656" s="276"/>
      <c r="R656" s="276"/>
      <c r="S656" s="276"/>
      <c r="T656" s="276"/>
      <c r="U656" s="276"/>
      <c r="V656" s="276"/>
      <c r="W656" s="276"/>
      <c r="X656" s="276"/>
      <c r="Y656" s="276"/>
      <c r="Z656" s="276"/>
      <c r="AA656" s="276"/>
      <c r="AB656" s="276"/>
      <c r="AC656" s="276"/>
      <c r="AD656" s="276"/>
      <c r="AE656" s="276"/>
      <c r="AF656" s="276"/>
    </row>
    <row r="657" spans="1:32">
      <c r="A657" s="276"/>
      <c r="B657" s="276"/>
      <c r="C657" s="276"/>
      <c r="D657" s="285"/>
      <c r="E657" s="276"/>
      <c r="F657" s="276"/>
      <c r="G657" s="285"/>
      <c r="H657" s="276"/>
      <c r="I657" s="285"/>
      <c r="J657" s="276"/>
      <c r="K657" s="285"/>
      <c r="L657" s="276"/>
      <c r="M657" s="276"/>
      <c r="N657" s="285"/>
      <c r="O657" s="276"/>
      <c r="P657" s="276"/>
      <c r="Q657" s="276"/>
      <c r="R657" s="276"/>
      <c r="S657" s="276"/>
      <c r="T657" s="276"/>
      <c r="U657" s="276"/>
      <c r="V657" s="276"/>
      <c r="W657" s="276"/>
      <c r="X657" s="276"/>
      <c r="Y657" s="276"/>
      <c r="Z657" s="276"/>
      <c r="AA657" s="276"/>
      <c r="AB657" s="276"/>
      <c r="AC657" s="276"/>
      <c r="AD657" s="276"/>
      <c r="AE657" s="276"/>
      <c r="AF657" s="276"/>
    </row>
    <row r="658" spans="1:32">
      <c r="A658" s="276"/>
      <c r="B658" s="276"/>
      <c r="C658" s="276"/>
      <c r="D658" s="285"/>
      <c r="E658" s="276"/>
      <c r="F658" s="276"/>
      <c r="G658" s="285"/>
      <c r="H658" s="276"/>
      <c r="I658" s="285"/>
      <c r="J658" s="276"/>
      <c r="K658" s="285"/>
      <c r="L658" s="276"/>
      <c r="M658" s="276"/>
      <c r="N658" s="285"/>
      <c r="O658" s="276"/>
      <c r="P658" s="276"/>
      <c r="Q658" s="276"/>
      <c r="R658" s="276"/>
      <c r="S658" s="276"/>
      <c r="T658" s="276"/>
      <c r="U658" s="276"/>
      <c r="V658" s="276"/>
      <c r="W658" s="276"/>
      <c r="X658" s="276"/>
      <c r="Y658" s="276"/>
      <c r="Z658" s="276"/>
      <c r="AA658" s="276"/>
      <c r="AB658" s="276"/>
      <c r="AC658" s="276"/>
      <c r="AD658" s="276"/>
      <c r="AE658" s="276"/>
      <c r="AF658" s="276"/>
    </row>
    <row r="659" spans="1:32">
      <c r="A659" s="276"/>
      <c r="B659" s="276"/>
      <c r="C659" s="276"/>
      <c r="D659" s="285"/>
      <c r="E659" s="276"/>
      <c r="F659" s="276"/>
      <c r="G659" s="285"/>
      <c r="H659" s="276"/>
      <c r="I659" s="285"/>
      <c r="J659" s="276"/>
      <c r="K659" s="285"/>
      <c r="L659" s="276"/>
      <c r="M659" s="276"/>
      <c r="N659" s="285"/>
      <c r="O659" s="276"/>
      <c r="P659" s="276"/>
      <c r="Q659" s="276"/>
      <c r="R659" s="276"/>
      <c r="S659" s="276"/>
      <c r="T659" s="276"/>
      <c r="U659" s="276"/>
      <c r="V659" s="276"/>
      <c r="W659" s="276"/>
      <c r="X659" s="276"/>
      <c r="Y659" s="276"/>
      <c r="Z659" s="276"/>
      <c r="AA659" s="276"/>
      <c r="AB659" s="276"/>
      <c r="AC659" s="276"/>
      <c r="AD659" s="276"/>
      <c r="AE659" s="276"/>
      <c r="AF659" s="276"/>
    </row>
    <row r="660" spans="1:32">
      <c r="A660" s="276"/>
      <c r="B660" s="276"/>
      <c r="C660" s="276"/>
      <c r="D660" s="285"/>
      <c r="E660" s="276"/>
      <c r="F660" s="276"/>
      <c r="G660" s="285"/>
      <c r="H660" s="276"/>
      <c r="I660" s="285"/>
      <c r="J660" s="276"/>
      <c r="K660" s="285"/>
      <c r="L660" s="276"/>
      <c r="M660" s="276"/>
      <c r="N660" s="285"/>
      <c r="O660" s="276"/>
      <c r="P660" s="276"/>
      <c r="Q660" s="276"/>
      <c r="R660" s="276"/>
      <c r="S660" s="276"/>
      <c r="T660" s="276"/>
      <c r="U660" s="276"/>
      <c r="V660" s="276"/>
      <c r="W660" s="276"/>
      <c r="X660" s="276"/>
      <c r="Y660" s="276"/>
      <c r="Z660" s="276"/>
      <c r="AA660" s="276"/>
      <c r="AB660" s="276"/>
      <c r="AC660" s="276"/>
      <c r="AD660" s="276"/>
      <c r="AE660" s="276"/>
      <c r="AF660" s="276"/>
    </row>
    <row r="661" spans="1:32">
      <c r="A661" s="276"/>
      <c r="B661" s="276"/>
      <c r="C661" s="276"/>
      <c r="D661" s="285"/>
      <c r="E661" s="276"/>
      <c r="F661" s="276"/>
      <c r="G661" s="285"/>
      <c r="H661" s="276"/>
      <c r="I661" s="285"/>
      <c r="J661" s="276"/>
      <c r="K661" s="285"/>
      <c r="L661" s="276"/>
      <c r="M661" s="276"/>
      <c r="N661" s="285"/>
      <c r="O661" s="276"/>
      <c r="P661" s="276"/>
      <c r="Q661" s="276"/>
      <c r="R661" s="276"/>
      <c r="S661" s="276"/>
      <c r="T661" s="276"/>
      <c r="U661" s="276"/>
      <c r="V661" s="276"/>
      <c r="W661" s="276"/>
      <c r="X661" s="276"/>
      <c r="Y661" s="276"/>
      <c r="Z661" s="276"/>
      <c r="AA661" s="276"/>
      <c r="AB661" s="276"/>
      <c r="AC661" s="276"/>
      <c r="AD661" s="276"/>
      <c r="AE661" s="276"/>
      <c r="AF661" s="276"/>
    </row>
    <row r="662" spans="1:32">
      <c r="A662" s="276"/>
      <c r="B662" s="276"/>
      <c r="C662" s="276"/>
      <c r="D662" s="285"/>
      <c r="E662" s="276"/>
      <c r="F662" s="276"/>
      <c r="G662" s="285"/>
      <c r="H662" s="276"/>
      <c r="I662" s="285"/>
      <c r="J662" s="276"/>
      <c r="K662" s="285"/>
      <c r="L662" s="276"/>
      <c r="M662" s="276"/>
      <c r="N662" s="285"/>
      <c r="O662" s="276"/>
      <c r="P662" s="276"/>
      <c r="Q662" s="276"/>
      <c r="R662" s="276"/>
      <c r="S662" s="276"/>
      <c r="T662" s="276"/>
      <c r="U662" s="276"/>
      <c r="V662" s="276"/>
      <c r="W662" s="276"/>
      <c r="X662" s="276"/>
      <c r="Y662" s="276"/>
      <c r="Z662" s="276"/>
      <c r="AA662" s="276"/>
      <c r="AB662" s="276"/>
      <c r="AC662" s="276"/>
      <c r="AD662" s="276"/>
      <c r="AE662" s="276"/>
      <c r="AF662" s="276"/>
    </row>
    <row r="663" spans="1:32">
      <c r="A663" s="276"/>
      <c r="B663" s="276"/>
      <c r="C663" s="276"/>
      <c r="D663" s="285"/>
      <c r="E663" s="276"/>
      <c r="F663" s="276"/>
      <c r="G663" s="285"/>
      <c r="H663" s="276"/>
      <c r="I663" s="285"/>
      <c r="J663" s="276"/>
      <c r="K663" s="285"/>
      <c r="L663" s="276"/>
      <c r="M663" s="276"/>
      <c r="N663" s="285"/>
      <c r="O663" s="276"/>
      <c r="P663" s="276"/>
      <c r="Q663" s="276"/>
      <c r="R663" s="276"/>
      <c r="S663" s="276"/>
      <c r="T663" s="276"/>
      <c r="U663" s="276"/>
      <c r="V663" s="276"/>
      <c r="W663" s="276"/>
      <c r="X663" s="276"/>
      <c r="Y663" s="276"/>
      <c r="Z663" s="276"/>
      <c r="AA663" s="276"/>
      <c r="AB663" s="276"/>
      <c r="AC663" s="276"/>
      <c r="AD663" s="276"/>
      <c r="AE663" s="276"/>
      <c r="AF663" s="276"/>
    </row>
    <row r="664" spans="1:32">
      <c r="A664" s="276"/>
      <c r="B664" s="276"/>
      <c r="C664" s="276"/>
      <c r="D664" s="285"/>
      <c r="E664" s="276"/>
      <c r="F664" s="276"/>
      <c r="G664" s="285"/>
      <c r="H664" s="276"/>
      <c r="I664" s="285"/>
      <c r="J664" s="276"/>
      <c r="K664" s="285"/>
      <c r="L664" s="276"/>
      <c r="M664" s="276"/>
      <c r="N664" s="285"/>
      <c r="O664" s="276"/>
      <c r="P664" s="276"/>
      <c r="Q664" s="276"/>
      <c r="R664" s="276"/>
      <c r="S664" s="276"/>
      <c r="T664" s="276"/>
      <c r="U664" s="276"/>
      <c r="V664" s="276"/>
      <c r="W664" s="276"/>
      <c r="X664" s="276"/>
      <c r="Y664" s="276"/>
      <c r="Z664" s="276"/>
      <c r="AA664" s="276"/>
      <c r="AB664" s="276"/>
      <c r="AC664" s="276"/>
      <c r="AD664" s="276"/>
      <c r="AE664" s="276"/>
      <c r="AF664" s="276"/>
    </row>
    <row r="665" spans="1:32">
      <c r="A665" s="276"/>
      <c r="B665" s="276"/>
      <c r="C665" s="276"/>
      <c r="D665" s="285"/>
      <c r="E665" s="276"/>
      <c r="F665" s="276"/>
      <c r="G665" s="285"/>
      <c r="H665" s="276"/>
      <c r="I665" s="285"/>
      <c r="J665" s="276"/>
      <c r="K665" s="285"/>
      <c r="L665" s="276"/>
      <c r="M665" s="276"/>
      <c r="N665" s="285"/>
      <c r="O665" s="276"/>
      <c r="P665" s="276"/>
      <c r="Q665" s="276"/>
      <c r="R665" s="276"/>
      <c r="S665" s="276"/>
      <c r="T665" s="276"/>
      <c r="U665" s="276"/>
      <c r="V665" s="276"/>
      <c r="W665" s="276"/>
      <c r="X665" s="276"/>
      <c r="Y665" s="276"/>
      <c r="Z665" s="276"/>
      <c r="AA665" s="276"/>
      <c r="AB665" s="276"/>
      <c r="AC665" s="276"/>
      <c r="AD665" s="276"/>
      <c r="AE665" s="276"/>
      <c r="AF665" s="276"/>
    </row>
    <row r="666" spans="1:32">
      <c r="A666" s="276"/>
      <c r="B666" s="276"/>
      <c r="C666" s="276"/>
      <c r="D666" s="285"/>
      <c r="E666" s="276"/>
      <c r="F666" s="276"/>
      <c r="G666" s="285"/>
      <c r="H666" s="276"/>
      <c r="I666" s="285"/>
      <c r="J666" s="276"/>
      <c r="K666" s="285"/>
      <c r="L666" s="276"/>
      <c r="M666" s="276"/>
      <c r="N666" s="285"/>
      <c r="O666" s="276"/>
      <c r="P666" s="276"/>
      <c r="Q666" s="276"/>
      <c r="R666" s="276"/>
      <c r="S666" s="276"/>
      <c r="T666" s="276"/>
      <c r="U666" s="276"/>
      <c r="V666" s="276"/>
      <c r="W666" s="276"/>
      <c r="X666" s="276"/>
      <c r="Y666" s="276"/>
      <c r="Z666" s="276"/>
      <c r="AA666" s="276"/>
      <c r="AB666" s="276"/>
      <c r="AC666" s="276"/>
      <c r="AD666" s="276"/>
      <c r="AE666" s="276"/>
      <c r="AF666" s="276"/>
    </row>
    <row r="667" spans="1:32">
      <c r="A667" s="276"/>
      <c r="B667" s="276"/>
      <c r="C667" s="276"/>
      <c r="D667" s="285"/>
      <c r="E667" s="276"/>
      <c r="F667" s="276"/>
      <c r="G667" s="285"/>
      <c r="H667" s="276"/>
      <c r="I667" s="285"/>
      <c r="J667" s="276"/>
      <c r="K667" s="285"/>
      <c r="L667" s="276"/>
      <c r="M667" s="276"/>
      <c r="N667" s="285"/>
      <c r="O667" s="276"/>
      <c r="P667" s="276"/>
      <c r="Q667" s="276"/>
      <c r="R667" s="276"/>
      <c r="S667" s="276"/>
      <c r="T667" s="276"/>
      <c r="U667" s="276"/>
      <c r="V667" s="276"/>
      <c r="W667" s="276"/>
      <c r="X667" s="276"/>
      <c r="Y667" s="276"/>
      <c r="Z667" s="276"/>
      <c r="AA667" s="276"/>
      <c r="AB667" s="276"/>
      <c r="AC667" s="276"/>
      <c r="AD667" s="276"/>
      <c r="AE667" s="276"/>
      <c r="AF667" s="276"/>
    </row>
    <row r="668" spans="1:32">
      <c r="A668" s="276"/>
      <c r="B668" s="276"/>
      <c r="C668" s="276"/>
      <c r="D668" s="285"/>
      <c r="E668" s="276"/>
      <c r="F668" s="276"/>
      <c r="G668" s="285"/>
      <c r="H668" s="276"/>
      <c r="I668" s="285"/>
      <c r="J668" s="276"/>
      <c r="K668" s="285"/>
      <c r="L668" s="276"/>
      <c r="M668" s="276"/>
      <c r="N668" s="285"/>
      <c r="O668" s="276"/>
      <c r="P668" s="276"/>
      <c r="Q668" s="276"/>
      <c r="R668" s="276"/>
      <c r="S668" s="276"/>
      <c r="T668" s="276"/>
      <c r="U668" s="276"/>
      <c r="V668" s="276"/>
      <c r="W668" s="276"/>
      <c r="X668" s="276"/>
      <c r="Y668" s="276"/>
      <c r="Z668" s="276"/>
      <c r="AA668" s="276"/>
      <c r="AB668" s="276"/>
      <c r="AC668" s="276"/>
      <c r="AD668" s="276"/>
      <c r="AE668" s="276"/>
      <c r="AF668" s="276"/>
    </row>
    <row r="669" spans="1:32">
      <c r="A669" s="276"/>
      <c r="B669" s="276"/>
      <c r="C669" s="276"/>
      <c r="D669" s="285"/>
      <c r="E669" s="276"/>
      <c r="F669" s="276"/>
      <c r="G669" s="285"/>
      <c r="H669" s="276"/>
      <c r="I669" s="285"/>
      <c r="J669" s="276"/>
      <c r="K669" s="285"/>
      <c r="L669" s="276"/>
      <c r="M669" s="276"/>
      <c r="N669" s="285"/>
      <c r="O669" s="276"/>
      <c r="P669" s="276"/>
      <c r="Q669" s="276"/>
      <c r="R669" s="276"/>
      <c r="S669" s="276"/>
      <c r="T669" s="276"/>
      <c r="U669" s="276"/>
      <c r="V669" s="276"/>
      <c r="W669" s="276"/>
      <c r="X669" s="276"/>
      <c r="Y669" s="276"/>
      <c r="Z669" s="276"/>
      <c r="AA669" s="276"/>
      <c r="AB669" s="276"/>
      <c r="AC669" s="276"/>
      <c r="AD669" s="276"/>
      <c r="AE669" s="276"/>
      <c r="AF669" s="276"/>
    </row>
    <row r="670" spans="1:32">
      <c r="A670" s="276"/>
      <c r="B670" s="276"/>
      <c r="C670" s="276"/>
      <c r="D670" s="285"/>
      <c r="E670" s="276"/>
      <c r="F670" s="276"/>
      <c r="G670" s="285"/>
      <c r="H670" s="276"/>
      <c r="I670" s="285"/>
      <c r="J670" s="276"/>
      <c r="K670" s="285"/>
      <c r="L670" s="276"/>
      <c r="M670" s="276"/>
      <c r="N670" s="285"/>
      <c r="O670" s="276"/>
      <c r="P670" s="276"/>
      <c r="Q670" s="276"/>
      <c r="R670" s="276"/>
      <c r="S670" s="276"/>
      <c r="T670" s="276"/>
      <c r="U670" s="276"/>
      <c r="V670" s="276"/>
      <c r="W670" s="276"/>
      <c r="X670" s="276"/>
      <c r="Y670" s="276"/>
      <c r="Z670" s="276"/>
      <c r="AA670" s="276"/>
      <c r="AB670" s="276"/>
      <c r="AC670" s="276"/>
      <c r="AD670" s="276"/>
      <c r="AE670" s="276"/>
      <c r="AF670" s="276"/>
    </row>
    <row r="671" spans="1:32">
      <c r="A671" s="276"/>
      <c r="B671" s="276"/>
      <c r="C671" s="276"/>
      <c r="D671" s="285"/>
      <c r="E671" s="276"/>
      <c r="F671" s="276"/>
      <c r="G671" s="285"/>
      <c r="H671" s="276"/>
      <c r="I671" s="285"/>
      <c r="J671" s="276"/>
      <c r="K671" s="285"/>
      <c r="L671" s="276"/>
      <c r="M671" s="276"/>
      <c r="N671" s="285"/>
      <c r="O671" s="276"/>
      <c r="P671" s="276"/>
      <c r="Q671" s="276"/>
      <c r="R671" s="276"/>
      <c r="S671" s="276"/>
      <c r="T671" s="276"/>
      <c r="U671" s="276"/>
      <c r="V671" s="276"/>
      <c r="W671" s="276"/>
      <c r="X671" s="276"/>
      <c r="Y671" s="276"/>
      <c r="Z671" s="276"/>
      <c r="AA671" s="276"/>
      <c r="AB671" s="276"/>
      <c r="AC671" s="276"/>
      <c r="AD671" s="276"/>
      <c r="AE671" s="276"/>
      <c r="AF671" s="276"/>
    </row>
    <row r="672" spans="1:32">
      <c r="A672" s="276"/>
      <c r="B672" s="276"/>
      <c r="C672" s="276"/>
      <c r="D672" s="285"/>
      <c r="E672" s="276"/>
      <c r="F672" s="276"/>
      <c r="G672" s="285"/>
      <c r="H672" s="276"/>
      <c r="I672" s="285"/>
      <c r="J672" s="276"/>
      <c r="K672" s="285"/>
      <c r="L672" s="276"/>
      <c r="M672" s="276"/>
      <c r="N672" s="285"/>
      <c r="O672" s="276"/>
      <c r="P672" s="276"/>
      <c r="Q672" s="276"/>
      <c r="R672" s="276"/>
      <c r="S672" s="276"/>
      <c r="T672" s="276"/>
      <c r="U672" s="276"/>
      <c r="V672" s="276"/>
      <c r="W672" s="276"/>
      <c r="X672" s="276"/>
      <c r="Y672" s="276"/>
      <c r="Z672" s="276"/>
      <c r="AA672" s="276"/>
      <c r="AB672" s="276"/>
      <c r="AC672" s="276"/>
      <c r="AD672" s="276"/>
      <c r="AE672" s="276"/>
      <c r="AF672" s="276"/>
    </row>
    <row r="673" spans="1:32">
      <c r="A673" s="276"/>
      <c r="B673" s="276"/>
      <c r="C673" s="276"/>
      <c r="D673" s="285"/>
      <c r="E673" s="276"/>
      <c r="F673" s="276"/>
      <c r="G673" s="285"/>
      <c r="H673" s="276"/>
      <c r="I673" s="285"/>
      <c r="J673" s="276"/>
      <c r="K673" s="285"/>
      <c r="L673" s="276"/>
      <c r="M673" s="276"/>
      <c r="N673" s="285"/>
      <c r="O673" s="276"/>
      <c r="P673" s="276"/>
      <c r="Q673" s="276"/>
      <c r="R673" s="276"/>
      <c r="S673" s="276"/>
      <c r="T673" s="276"/>
      <c r="U673" s="276"/>
      <c r="V673" s="276"/>
      <c r="W673" s="276"/>
      <c r="X673" s="276"/>
      <c r="Y673" s="276"/>
      <c r="Z673" s="276"/>
      <c r="AA673" s="276"/>
      <c r="AB673" s="276"/>
      <c r="AC673" s="276"/>
      <c r="AD673" s="276"/>
      <c r="AE673" s="276"/>
      <c r="AF673" s="276"/>
    </row>
    <row r="674" spans="1:32">
      <c r="A674" s="276"/>
      <c r="B674" s="276"/>
      <c r="C674" s="276"/>
      <c r="D674" s="285"/>
      <c r="E674" s="276"/>
      <c r="F674" s="276"/>
      <c r="G674" s="285"/>
      <c r="H674" s="276"/>
      <c r="I674" s="285"/>
      <c r="J674" s="276"/>
      <c r="K674" s="285"/>
      <c r="L674" s="276"/>
      <c r="M674" s="276"/>
      <c r="N674" s="285"/>
      <c r="O674" s="276"/>
      <c r="P674" s="276"/>
      <c r="Q674" s="276"/>
      <c r="R674" s="276"/>
      <c r="S674" s="276"/>
      <c r="T674" s="276"/>
      <c r="U674" s="276"/>
      <c r="V674" s="276"/>
      <c r="W674" s="276"/>
      <c r="X674" s="276"/>
      <c r="Y674" s="276"/>
      <c r="Z674" s="276"/>
      <c r="AA674" s="276"/>
      <c r="AB674" s="276"/>
      <c r="AC674" s="276"/>
      <c r="AD674" s="276"/>
      <c r="AE674" s="276"/>
      <c r="AF674" s="276"/>
    </row>
    <row r="675" spans="1:32">
      <c r="A675" s="276"/>
      <c r="B675" s="276"/>
      <c r="C675" s="276"/>
      <c r="D675" s="285"/>
      <c r="E675" s="276"/>
      <c r="F675" s="276"/>
      <c r="G675" s="285"/>
      <c r="H675" s="276"/>
      <c r="I675" s="285"/>
      <c r="J675" s="276"/>
      <c r="K675" s="285"/>
      <c r="L675" s="276"/>
      <c r="M675" s="276"/>
      <c r="N675" s="285"/>
      <c r="O675" s="276"/>
      <c r="P675" s="276"/>
      <c r="Q675" s="276"/>
      <c r="R675" s="276"/>
      <c r="S675" s="276"/>
      <c r="T675" s="276"/>
      <c r="U675" s="276"/>
      <c r="V675" s="276"/>
      <c r="W675" s="276"/>
      <c r="X675" s="276"/>
      <c r="Y675" s="276"/>
      <c r="Z675" s="276"/>
      <c r="AA675" s="276"/>
      <c r="AB675" s="276"/>
      <c r="AC675" s="276"/>
      <c r="AD675" s="276"/>
      <c r="AE675" s="276"/>
      <c r="AF675" s="276"/>
    </row>
    <row r="676" spans="1:32">
      <c r="A676" s="276"/>
      <c r="B676" s="276"/>
      <c r="C676" s="276"/>
      <c r="D676" s="285"/>
      <c r="E676" s="276"/>
      <c r="F676" s="276"/>
      <c r="G676" s="285"/>
      <c r="H676" s="276"/>
      <c r="I676" s="285"/>
      <c r="J676" s="276"/>
      <c r="K676" s="285"/>
      <c r="L676" s="276"/>
      <c r="M676" s="276"/>
      <c r="N676" s="285"/>
      <c r="O676" s="276"/>
      <c r="P676" s="276"/>
      <c r="Q676" s="276"/>
      <c r="R676" s="276"/>
      <c r="S676" s="276"/>
      <c r="T676" s="276"/>
      <c r="U676" s="276"/>
      <c r="V676" s="276"/>
      <c r="W676" s="276"/>
      <c r="X676" s="276"/>
      <c r="Y676" s="276"/>
      <c r="Z676" s="276"/>
      <c r="AA676" s="276"/>
      <c r="AB676" s="276"/>
      <c r="AC676" s="276"/>
      <c r="AD676" s="276"/>
      <c r="AE676" s="276"/>
      <c r="AF676" s="276"/>
    </row>
    <row r="677" spans="1:32">
      <c r="A677" s="276"/>
      <c r="B677" s="276"/>
      <c r="C677" s="276"/>
      <c r="D677" s="285"/>
      <c r="E677" s="276"/>
      <c r="F677" s="276"/>
      <c r="G677" s="285"/>
      <c r="H677" s="276"/>
      <c r="I677" s="285"/>
      <c r="J677" s="276"/>
      <c r="K677" s="285"/>
      <c r="L677" s="276"/>
      <c r="M677" s="276"/>
      <c r="N677" s="285"/>
      <c r="O677" s="276"/>
      <c r="P677" s="276"/>
      <c r="Q677" s="276"/>
      <c r="R677" s="276"/>
      <c r="S677" s="276"/>
      <c r="T677" s="276"/>
      <c r="U677" s="276"/>
      <c r="V677" s="276"/>
      <c r="W677" s="276"/>
      <c r="X677" s="276"/>
      <c r="Y677" s="276"/>
      <c r="Z677" s="276"/>
      <c r="AA677" s="276"/>
      <c r="AB677" s="276"/>
      <c r="AC677" s="276"/>
      <c r="AD677" s="276"/>
      <c r="AE677" s="276"/>
      <c r="AF677" s="276"/>
    </row>
    <row r="678" spans="1:32">
      <c r="A678" s="276"/>
      <c r="B678" s="276"/>
      <c r="C678" s="276"/>
      <c r="D678" s="285"/>
      <c r="E678" s="276"/>
      <c r="F678" s="276"/>
      <c r="G678" s="285"/>
      <c r="H678" s="276"/>
      <c r="I678" s="285"/>
      <c r="J678" s="276"/>
      <c r="K678" s="285"/>
      <c r="L678" s="276"/>
      <c r="M678" s="276"/>
      <c r="N678" s="285"/>
      <c r="O678" s="276"/>
      <c r="P678" s="276"/>
      <c r="Q678" s="276"/>
      <c r="R678" s="276"/>
      <c r="S678" s="276"/>
      <c r="T678" s="276"/>
      <c r="U678" s="276"/>
      <c r="V678" s="276"/>
      <c r="W678" s="276"/>
      <c r="X678" s="276"/>
      <c r="Y678" s="276"/>
      <c r="Z678" s="276"/>
      <c r="AA678" s="276"/>
      <c r="AB678" s="276"/>
      <c r="AC678" s="276"/>
      <c r="AD678" s="276"/>
      <c r="AE678" s="276"/>
      <c r="AF678" s="276"/>
    </row>
    <row r="679" spans="1:32">
      <c r="A679" s="276"/>
      <c r="B679" s="276"/>
      <c r="C679" s="276"/>
      <c r="D679" s="285"/>
      <c r="E679" s="276"/>
      <c r="F679" s="276"/>
      <c r="G679" s="285"/>
      <c r="H679" s="276"/>
      <c r="I679" s="285"/>
      <c r="J679" s="276"/>
      <c r="K679" s="285"/>
      <c r="L679" s="276"/>
      <c r="M679" s="276"/>
      <c r="N679" s="285"/>
      <c r="O679" s="276"/>
      <c r="P679" s="276"/>
      <c r="Q679" s="276"/>
      <c r="R679" s="276"/>
      <c r="S679" s="276"/>
      <c r="T679" s="276"/>
      <c r="U679" s="276"/>
      <c r="V679" s="276"/>
      <c r="W679" s="276"/>
      <c r="X679" s="276"/>
      <c r="Y679" s="276"/>
      <c r="Z679" s="276"/>
      <c r="AA679" s="276"/>
      <c r="AB679" s="276"/>
      <c r="AC679" s="276"/>
      <c r="AD679" s="276"/>
      <c r="AE679" s="276"/>
      <c r="AF679" s="276"/>
    </row>
    <row r="680" spans="1:32">
      <c r="A680" s="276"/>
      <c r="B680" s="276"/>
      <c r="C680" s="276"/>
      <c r="D680" s="285"/>
      <c r="E680" s="276"/>
      <c r="F680" s="276"/>
      <c r="G680" s="285"/>
      <c r="H680" s="276"/>
      <c r="I680" s="285"/>
      <c r="J680" s="276"/>
      <c r="K680" s="285"/>
      <c r="L680" s="276"/>
      <c r="M680" s="276"/>
      <c r="N680" s="285"/>
      <c r="O680" s="276"/>
      <c r="P680" s="276"/>
      <c r="Q680" s="276"/>
      <c r="R680" s="276"/>
      <c r="S680" s="276"/>
      <c r="T680" s="276"/>
      <c r="U680" s="276"/>
      <c r="V680" s="276"/>
      <c r="W680" s="276"/>
      <c r="X680" s="276"/>
      <c r="Y680" s="276"/>
      <c r="Z680" s="276"/>
      <c r="AA680" s="276"/>
      <c r="AB680" s="276"/>
      <c r="AC680" s="276"/>
      <c r="AD680" s="276"/>
      <c r="AE680" s="276"/>
      <c r="AF680" s="276"/>
    </row>
    <row r="681" spans="1:32">
      <c r="A681" s="276"/>
      <c r="B681" s="276"/>
      <c r="C681" s="276"/>
      <c r="D681" s="285"/>
      <c r="E681" s="276"/>
      <c r="F681" s="276"/>
      <c r="G681" s="285"/>
      <c r="H681" s="276"/>
      <c r="I681" s="285"/>
      <c r="J681" s="276"/>
      <c r="K681" s="285"/>
      <c r="L681" s="276"/>
      <c r="M681" s="276"/>
      <c r="N681" s="285"/>
      <c r="O681" s="276"/>
      <c r="P681" s="276"/>
      <c r="Q681" s="276"/>
      <c r="R681" s="276"/>
      <c r="S681" s="276"/>
      <c r="T681" s="276"/>
      <c r="U681" s="276"/>
      <c r="V681" s="276"/>
      <c r="W681" s="276"/>
      <c r="X681" s="276"/>
      <c r="Y681" s="276"/>
      <c r="Z681" s="276"/>
      <c r="AA681" s="276"/>
      <c r="AB681" s="276"/>
      <c r="AC681" s="276"/>
      <c r="AD681" s="276"/>
      <c r="AE681" s="276"/>
      <c r="AF681" s="276"/>
    </row>
    <row r="682" spans="1:32">
      <c r="A682" s="276"/>
      <c r="B682" s="276"/>
      <c r="C682" s="276"/>
      <c r="D682" s="285"/>
      <c r="E682" s="276"/>
      <c r="F682" s="276"/>
      <c r="G682" s="285"/>
      <c r="H682" s="276"/>
      <c r="I682" s="285"/>
      <c r="J682" s="276"/>
      <c r="K682" s="285"/>
      <c r="L682" s="276"/>
      <c r="M682" s="276"/>
      <c r="N682" s="285"/>
      <c r="O682" s="276"/>
      <c r="P682" s="276"/>
      <c r="Q682" s="276"/>
      <c r="R682" s="276"/>
      <c r="S682" s="276"/>
      <c r="T682" s="276"/>
      <c r="U682" s="276"/>
      <c r="V682" s="276"/>
      <c r="W682" s="276"/>
      <c r="X682" s="276"/>
      <c r="Y682" s="276"/>
      <c r="Z682" s="276"/>
      <c r="AA682" s="276"/>
      <c r="AB682" s="276"/>
      <c r="AC682" s="276"/>
      <c r="AD682" s="276"/>
      <c r="AE682" s="276"/>
      <c r="AF682" s="276"/>
    </row>
    <row r="683" spans="1:32">
      <c r="A683" s="276"/>
      <c r="B683" s="276"/>
      <c r="C683" s="276"/>
      <c r="D683" s="285"/>
      <c r="E683" s="276"/>
      <c r="F683" s="276"/>
      <c r="G683" s="285"/>
      <c r="H683" s="276"/>
      <c r="I683" s="285"/>
      <c r="J683" s="276"/>
      <c r="K683" s="285"/>
      <c r="L683" s="276"/>
      <c r="M683" s="276"/>
      <c r="N683" s="285"/>
      <c r="O683" s="276"/>
      <c r="P683" s="276"/>
      <c r="Q683" s="276"/>
      <c r="R683" s="276"/>
      <c r="S683" s="276"/>
      <c r="T683" s="276"/>
      <c r="U683" s="276"/>
      <c r="V683" s="276"/>
      <c r="W683" s="276"/>
      <c r="X683" s="276"/>
      <c r="Y683" s="276"/>
      <c r="Z683" s="276"/>
      <c r="AA683" s="276"/>
      <c r="AB683" s="276"/>
      <c r="AC683" s="276"/>
      <c r="AD683" s="276"/>
      <c r="AE683" s="276"/>
      <c r="AF683" s="276"/>
    </row>
    <row r="684" spans="1:32">
      <c r="A684" s="276"/>
      <c r="B684" s="276"/>
      <c r="C684" s="276"/>
      <c r="D684" s="285"/>
      <c r="E684" s="276"/>
      <c r="F684" s="276"/>
      <c r="G684" s="285"/>
      <c r="H684" s="276"/>
      <c r="I684" s="285"/>
      <c r="J684" s="276"/>
      <c r="K684" s="285"/>
      <c r="L684" s="276"/>
      <c r="M684" s="276"/>
      <c r="N684" s="285"/>
      <c r="O684" s="276"/>
      <c r="P684" s="276"/>
      <c r="Q684" s="276"/>
      <c r="R684" s="276"/>
      <c r="S684" s="276"/>
      <c r="T684" s="276"/>
      <c r="U684" s="276"/>
      <c r="V684" s="276"/>
      <c r="W684" s="276"/>
      <c r="X684" s="276"/>
      <c r="Y684" s="276"/>
      <c r="Z684" s="276"/>
      <c r="AA684" s="276"/>
      <c r="AB684" s="276"/>
      <c r="AC684" s="276"/>
      <c r="AD684" s="276"/>
      <c r="AE684" s="276"/>
      <c r="AF684" s="276"/>
    </row>
    <row r="685" spans="1:32">
      <c r="A685" s="276"/>
      <c r="B685" s="276"/>
      <c r="C685" s="276"/>
      <c r="D685" s="285"/>
      <c r="E685" s="276"/>
      <c r="F685" s="276"/>
      <c r="G685" s="285"/>
      <c r="H685" s="276"/>
      <c r="I685" s="285"/>
      <c r="J685" s="276"/>
      <c r="K685" s="285"/>
      <c r="L685" s="276"/>
      <c r="M685" s="276"/>
      <c r="N685" s="285"/>
      <c r="O685" s="276"/>
      <c r="P685" s="276"/>
      <c r="Q685" s="276"/>
      <c r="R685" s="276"/>
      <c r="S685" s="276"/>
      <c r="T685" s="276"/>
      <c r="U685" s="276"/>
      <c r="V685" s="276"/>
      <c r="W685" s="276"/>
      <c r="X685" s="276"/>
      <c r="Y685" s="276"/>
      <c r="Z685" s="276"/>
      <c r="AA685" s="276"/>
      <c r="AB685" s="276"/>
      <c r="AC685" s="276"/>
      <c r="AD685" s="276"/>
      <c r="AE685" s="276"/>
      <c r="AF685" s="276"/>
    </row>
    <row r="686" spans="1:32">
      <c r="A686" s="276"/>
      <c r="B686" s="276"/>
      <c r="C686" s="276"/>
      <c r="D686" s="285"/>
      <c r="E686" s="276"/>
      <c r="F686" s="276"/>
      <c r="G686" s="285"/>
      <c r="H686" s="276"/>
      <c r="I686" s="285"/>
      <c r="J686" s="276"/>
      <c r="K686" s="285"/>
      <c r="L686" s="276"/>
      <c r="M686" s="276"/>
      <c r="N686" s="285"/>
      <c r="O686" s="276"/>
      <c r="P686" s="276"/>
      <c r="Q686" s="276"/>
      <c r="R686" s="276"/>
      <c r="S686" s="276"/>
      <c r="T686" s="276"/>
      <c r="U686" s="276"/>
      <c r="V686" s="276"/>
      <c r="W686" s="276"/>
      <c r="X686" s="276"/>
      <c r="Y686" s="276"/>
      <c r="Z686" s="276"/>
      <c r="AA686" s="276"/>
      <c r="AB686" s="276"/>
      <c r="AC686" s="276"/>
      <c r="AD686" s="276"/>
      <c r="AE686" s="276"/>
      <c r="AF686" s="276"/>
    </row>
    <row r="687" spans="1:32">
      <c r="A687" s="276"/>
      <c r="B687" s="276"/>
      <c r="C687" s="276"/>
      <c r="D687" s="285"/>
      <c r="E687" s="276"/>
      <c r="F687" s="276"/>
      <c r="G687" s="285"/>
      <c r="H687" s="276"/>
      <c r="I687" s="285"/>
      <c r="J687" s="276"/>
      <c r="K687" s="285"/>
      <c r="L687" s="276"/>
      <c r="M687" s="276"/>
      <c r="N687" s="285"/>
      <c r="O687" s="276"/>
      <c r="P687" s="276"/>
      <c r="Q687" s="276"/>
      <c r="R687" s="276"/>
      <c r="S687" s="276"/>
      <c r="T687" s="276"/>
      <c r="U687" s="276"/>
      <c r="V687" s="276"/>
      <c r="W687" s="276"/>
      <c r="X687" s="276"/>
      <c r="Y687" s="276"/>
      <c r="Z687" s="276"/>
      <c r="AA687" s="276"/>
      <c r="AB687" s="276"/>
      <c r="AC687" s="276"/>
      <c r="AD687" s="276"/>
      <c r="AE687" s="276"/>
      <c r="AF687" s="276"/>
    </row>
    <row r="688" spans="1:32">
      <c r="A688" s="276"/>
      <c r="B688" s="276"/>
      <c r="C688" s="276"/>
      <c r="D688" s="285"/>
      <c r="E688" s="276"/>
      <c r="F688" s="276"/>
      <c r="G688" s="285"/>
      <c r="H688" s="276"/>
      <c r="I688" s="285"/>
      <c r="J688" s="276"/>
      <c r="K688" s="285"/>
      <c r="L688" s="276"/>
      <c r="M688" s="276"/>
      <c r="N688" s="285"/>
      <c r="O688" s="276"/>
      <c r="P688" s="276"/>
      <c r="Q688" s="276"/>
      <c r="R688" s="276"/>
      <c r="S688" s="276"/>
      <c r="T688" s="276"/>
      <c r="U688" s="276"/>
      <c r="V688" s="276"/>
      <c r="W688" s="276"/>
      <c r="X688" s="276"/>
      <c r="Y688" s="276"/>
      <c r="Z688" s="276"/>
      <c r="AA688" s="276"/>
      <c r="AB688" s="276"/>
      <c r="AC688" s="276"/>
      <c r="AD688" s="276"/>
      <c r="AE688" s="276"/>
      <c r="AF688" s="276"/>
    </row>
    <row r="689" spans="1:32">
      <c r="A689" s="276"/>
      <c r="B689" s="276"/>
      <c r="C689" s="276"/>
      <c r="D689" s="285"/>
      <c r="E689" s="276"/>
      <c r="F689" s="276"/>
      <c r="G689" s="285"/>
      <c r="H689" s="276"/>
      <c r="I689" s="285"/>
      <c r="J689" s="276"/>
      <c r="K689" s="285"/>
      <c r="L689" s="276"/>
      <c r="M689" s="276"/>
      <c r="N689" s="285"/>
      <c r="O689" s="276"/>
      <c r="P689" s="276"/>
      <c r="Q689" s="276"/>
      <c r="R689" s="276"/>
      <c r="S689" s="276"/>
      <c r="T689" s="276"/>
      <c r="U689" s="276"/>
      <c r="V689" s="276"/>
      <c r="W689" s="276"/>
      <c r="X689" s="276"/>
      <c r="Y689" s="276"/>
      <c r="Z689" s="276"/>
      <c r="AA689" s="276"/>
      <c r="AB689" s="276"/>
      <c r="AC689" s="276"/>
      <c r="AD689" s="276"/>
      <c r="AE689" s="276"/>
      <c r="AF689" s="276"/>
    </row>
    <row r="690" spans="1:32">
      <c r="A690" s="276"/>
      <c r="B690" s="276"/>
      <c r="C690" s="276"/>
      <c r="D690" s="285"/>
      <c r="E690" s="276"/>
      <c r="F690" s="276"/>
      <c r="G690" s="285"/>
      <c r="H690" s="276"/>
      <c r="I690" s="285"/>
      <c r="J690" s="276"/>
      <c r="K690" s="285"/>
      <c r="L690" s="276"/>
      <c r="M690" s="276"/>
      <c r="N690" s="285"/>
      <c r="O690" s="276"/>
      <c r="P690" s="276"/>
      <c r="Q690" s="276"/>
      <c r="R690" s="276"/>
      <c r="S690" s="276"/>
      <c r="T690" s="276"/>
      <c r="U690" s="276"/>
      <c r="V690" s="276"/>
      <c r="W690" s="276"/>
      <c r="X690" s="276"/>
      <c r="Y690" s="276"/>
      <c r="Z690" s="276"/>
      <c r="AA690" s="276"/>
      <c r="AB690" s="276"/>
      <c r="AC690" s="276"/>
      <c r="AD690" s="276"/>
      <c r="AE690" s="276"/>
      <c r="AF690" s="276"/>
    </row>
    <row r="691" spans="1:32">
      <c r="A691" s="276"/>
      <c r="B691" s="276"/>
      <c r="C691" s="276"/>
      <c r="D691" s="285"/>
      <c r="E691" s="276"/>
      <c r="F691" s="276"/>
      <c r="G691" s="285"/>
      <c r="H691" s="276"/>
      <c r="I691" s="285"/>
      <c r="J691" s="276"/>
      <c r="K691" s="285"/>
      <c r="L691" s="276"/>
      <c r="M691" s="276"/>
      <c r="N691" s="285"/>
      <c r="O691" s="276"/>
      <c r="P691" s="276"/>
      <c r="Q691" s="276"/>
      <c r="R691" s="276"/>
      <c r="S691" s="276"/>
      <c r="T691" s="276"/>
      <c r="U691" s="276"/>
      <c r="V691" s="276"/>
      <c r="W691" s="276"/>
      <c r="X691" s="276"/>
      <c r="Y691" s="276"/>
      <c r="Z691" s="276"/>
      <c r="AA691" s="276"/>
      <c r="AB691" s="276"/>
      <c r="AC691" s="276"/>
      <c r="AD691" s="276"/>
      <c r="AE691" s="276"/>
      <c r="AF691" s="276"/>
    </row>
    <row r="692" spans="1:32">
      <c r="A692" s="276"/>
      <c r="B692" s="276"/>
      <c r="C692" s="276"/>
      <c r="D692" s="285"/>
      <c r="E692" s="276"/>
      <c r="F692" s="276"/>
      <c r="G692" s="285"/>
      <c r="H692" s="276"/>
      <c r="I692" s="285"/>
      <c r="J692" s="276"/>
      <c r="K692" s="285"/>
      <c r="L692" s="276"/>
      <c r="M692" s="276"/>
      <c r="N692" s="285"/>
      <c r="O692" s="276"/>
      <c r="P692" s="276"/>
      <c r="Q692" s="276"/>
      <c r="R692" s="276"/>
      <c r="S692" s="276"/>
      <c r="T692" s="276"/>
      <c r="U692" s="276"/>
      <c r="V692" s="276"/>
      <c r="W692" s="276"/>
      <c r="X692" s="276"/>
      <c r="Y692" s="276"/>
      <c r="Z692" s="276"/>
      <c r="AA692" s="276"/>
      <c r="AB692" s="276"/>
      <c r="AC692" s="276"/>
      <c r="AD692" s="276"/>
      <c r="AE692" s="276"/>
      <c r="AF692" s="276"/>
    </row>
    <row r="693" spans="1:32">
      <c r="A693" s="276"/>
      <c r="B693" s="276"/>
      <c r="C693" s="276"/>
      <c r="D693" s="285"/>
      <c r="E693" s="276"/>
      <c r="F693" s="276"/>
      <c r="G693" s="285"/>
      <c r="H693" s="276"/>
      <c r="I693" s="285"/>
      <c r="J693" s="276"/>
      <c r="K693" s="285"/>
      <c r="L693" s="276"/>
      <c r="M693" s="276"/>
      <c r="N693" s="285"/>
      <c r="O693" s="276"/>
      <c r="P693" s="276"/>
      <c r="Q693" s="276"/>
      <c r="R693" s="276"/>
      <c r="S693" s="276"/>
      <c r="T693" s="276"/>
      <c r="U693" s="276"/>
      <c r="V693" s="276"/>
      <c r="W693" s="276"/>
      <c r="X693" s="276"/>
      <c r="Y693" s="276"/>
      <c r="Z693" s="276"/>
      <c r="AA693" s="276"/>
      <c r="AB693" s="276"/>
      <c r="AC693" s="276"/>
      <c r="AD693" s="276"/>
      <c r="AE693" s="276"/>
      <c r="AF693" s="276"/>
    </row>
    <row r="694" spans="1:32">
      <c r="A694" s="276"/>
      <c r="B694" s="276"/>
      <c r="C694" s="276"/>
      <c r="D694" s="285"/>
      <c r="E694" s="276"/>
      <c r="F694" s="276"/>
      <c r="G694" s="285"/>
      <c r="H694" s="276"/>
      <c r="I694" s="285"/>
      <c r="J694" s="276"/>
      <c r="K694" s="285"/>
      <c r="L694" s="276"/>
      <c r="M694" s="276"/>
      <c r="N694" s="285"/>
      <c r="O694" s="276"/>
      <c r="P694" s="276"/>
      <c r="Q694" s="276"/>
      <c r="R694" s="276"/>
      <c r="S694" s="276"/>
      <c r="T694" s="276"/>
      <c r="U694" s="276"/>
      <c r="V694" s="276"/>
      <c r="W694" s="276"/>
      <c r="X694" s="276"/>
      <c r="Y694" s="276"/>
      <c r="Z694" s="276"/>
      <c r="AA694" s="276"/>
      <c r="AB694" s="276"/>
      <c r="AC694" s="276"/>
      <c r="AD694" s="276"/>
      <c r="AE694" s="276"/>
      <c r="AF694" s="276"/>
    </row>
    <row r="695" spans="1:32">
      <c r="A695" s="276"/>
      <c r="B695" s="276"/>
      <c r="C695" s="276"/>
      <c r="D695" s="285"/>
      <c r="E695" s="276"/>
      <c r="F695" s="276"/>
      <c r="G695" s="285"/>
      <c r="H695" s="276"/>
      <c r="I695" s="285"/>
      <c r="J695" s="276"/>
      <c r="K695" s="285"/>
      <c r="L695" s="276"/>
      <c r="M695" s="276"/>
      <c r="N695" s="285"/>
      <c r="O695" s="276"/>
      <c r="P695" s="276"/>
      <c r="Q695" s="276"/>
      <c r="R695" s="276"/>
      <c r="S695" s="276"/>
      <c r="T695" s="276"/>
      <c r="U695" s="276"/>
      <c r="V695" s="276"/>
      <c r="W695" s="276"/>
      <c r="X695" s="276"/>
      <c r="Y695" s="276"/>
      <c r="Z695" s="276"/>
      <c r="AA695" s="276"/>
      <c r="AB695" s="276"/>
      <c r="AC695" s="276"/>
      <c r="AD695" s="276"/>
      <c r="AE695" s="276"/>
      <c r="AF695" s="276"/>
    </row>
    <row r="696" spans="1:32">
      <c r="A696" s="276"/>
      <c r="B696" s="276"/>
      <c r="C696" s="276"/>
      <c r="D696" s="285"/>
      <c r="E696" s="276"/>
      <c r="F696" s="276"/>
      <c r="G696" s="285"/>
      <c r="H696" s="276"/>
      <c r="I696" s="285"/>
      <c r="J696" s="276"/>
      <c r="K696" s="285"/>
      <c r="L696" s="276"/>
      <c r="M696" s="276"/>
      <c r="N696" s="285"/>
      <c r="O696" s="276"/>
      <c r="P696" s="276"/>
      <c r="Q696" s="276"/>
      <c r="R696" s="276"/>
      <c r="S696" s="276"/>
      <c r="T696" s="276"/>
      <c r="U696" s="276"/>
      <c r="V696" s="276"/>
      <c r="W696" s="276"/>
      <c r="X696" s="276"/>
      <c r="Y696" s="276"/>
      <c r="Z696" s="276"/>
      <c r="AA696" s="276"/>
      <c r="AB696" s="276"/>
      <c r="AC696" s="276"/>
      <c r="AD696" s="276"/>
      <c r="AE696" s="276"/>
      <c r="AF696" s="276"/>
    </row>
    <row r="697" spans="1:32">
      <c r="A697" s="276"/>
      <c r="B697" s="276"/>
      <c r="C697" s="276"/>
      <c r="D697" s="285"/>
      <c r="E697" s="276"/>
      <c r="F697" s="276"/>
      <c r="G697" s="285"/>
      <c r="H697" s="276"/>
      <c r="I697" s="285"/>
      <c r="J697" s="276"/>
      <c r="K697" s="285"/>
      <c r="L697" s="276"/>
      <c r="M697" s="276"/>
      <c r="N697" s="285"/>
      <c r="O697" s="276"/>
      <c r="P697" s="276"/>
      <c r="Q697" s="276"/>
      <c r="R697" s="276"/>
      <c r="S697" s="276"/>
      <c r="T697" s="276"/>
      <c r="U697" s="276"/>
      <c r="V697" s="276"/>
      <c r="W697" s="276"/>
      <c r="X697" s="276"/>
      <c r="Y697" s="276"/>
      <c r="Z697" s="276"/>
      <c r="AA697" s="276"/>
      <c r="AB697" s="276"/>
      <c r="AC697" s="276"/>
      <c r="AD697" s="276"/>
      <c r="AE697" s="276"/>
      <c r="AF697" s="276"/>
    </row>
    <row r="698" spans="1:32">
      <c r="A698" s="276"/>
      <c r="B698" s="276"/>
      <c r="C698" s="276"/>
      <c r="D698" s="285"/>
      <c r="E698" s="276"/>
      <c r="F698" s="276"/>
      <c r="G698" s="285"/>
      <c r="H698" s="276"/>
      <c r="I698" s="285"/>
      <c r="J698" s="276"/>
      <c r="K698" s="285"/>
      <c r="L698" s="276"/>
      <c r="M698" s="276"/>
      <c r="N698" s="285"/>
      <c r="O698" s="276"/>
      <c r="P698" s="276"/>
      <c r="Q698" s="276"/>
      <c r="R698" s="276"/>
      <c r="S698" s="276"/>
      <c r="T698" s="276"/>
      <c r="U698" s="276"/>
      <c r="V698" s="276"/>
      <c r="W698" s="276"/>
      <c r="X698" s="276"/>
      <c r="Y698" s="276"/>
      <c r="Z698" s="276"/>
      <c r="AA698" s="276"/>
      <c r="AB698" s="276"/>
      <c r="AC698" s="276"/>
      <c r="AD698" s="276"/>
      <c r="AE698" s="276"/>
      <c r="AF698" s="276"/>
    </row>
    <row r="699" spans="1:32">
      <c r="A699" s="276"/>
      <c r="B699" s="276"/>
      <c r="C699" s="276"/>
      <c r="D699" s="285"/>
      <c r="E699" s="276"/>
      <c r="F699" s="276"/>
      <c r="G699" s="285"/>
      <c r="H699" s="276"/>
      <c r="I699" s="285"/>
      <c r="J699" s="276"/>
      <c r="K699" s="285"/>
      <c r="L699" s="276"/>
      <c r="M699" s="276"/>
      <c r="N699" s="285"/>
      <c r="O699" s="276"/>
      <c r="P699" s="276"/>
      <c r="Q699" s="276"/>
      <c r="R699" s="276"/>
      <c r="S699" s="276"/>
      <c r="T699" s="276"/>
      <c r="U699" s="276"/>
      <c r="V699" s="276"/>
      <c r="W699" s="276"/>
      <c r="X699" s="276"/>
      <c r="Y699" s="276"/>
      <c r="Z699" s="276"/>
      <c r="AA699" s="276"/>
      <c r="AB699" s="276"/>
      <c r="AC699" s="276"/>
      <c r="AD699" s="276"/>
      <c r="AE699" s="276"/>
      <c r="AF699" s="276"/>
    </row>
    <row r="700" spans="1:32">
      <c r="A700" s="276"/>
      <c r="B700" s="276"/>
      <c r="C700" s="276"/>
      <c r="D700" s="285"/>
      <c r="E700" s="276"/>
      <c r="F700" s="276"/>
      <c r="G700" s="285"/>
      <c r="H700" s="276"/>
      <c r="I700" s="285"/>
      <c r="J700" s="276"/>
      <c r="K700" s="285"/>
      <c r="L700" s="276"/>
      <c r="M700" s="276"/>
      <c r="N700" s="285"/>
      <c r="O700" s="276"/>
      <c r="P700" s="276"/>
      <c r="Q700" s="276"/>
      <c r="R700" s="276"/>
      <c r="S700" s="276"/>
      <c r="T700" s="276"/>
      <c r="U700" s="276"/>
      <c r="V700" s="276"/>
      <c r="W700" s="276"/>
      <c r="X700" s="276"/>
      <c r="Y700" s="276"/>
      <c r="Z700" s="276"/>
      <c r="AA700" s="276"/>
      <c r="AB700" s="276"/>
      <c r="AC700" s="276"/>
      <c r="AD700" s="276"/>
      <c r="AE700" s="276"/>
      <c r="AF700" s="276"/>
    </row>
    <row r="701" spans="1:32">
      <c r="A701" s="276"/>
      <c r="B701" s="276"/>
      <c r="C701" s="276"/>
      <c r="D701" s="285"/>
      <c r="E701" s="276"/>
      <c r="F701" s="276"/>
      <c r="G701" s="285"/>
      <c r="H701" s="276"/>
      <c r="I701" s="285"/>
      <c r="J701" s="276"/>
      <c r="K701" s="285"/>
      <c r="L701" s="276"/>
      <c r="M701" s="276"/>
      <c r="N701" s="285"/>
      <c r="O701" s="276"/>
      <c r="P701" s="276"/>
      <c r="Q701" s="276"/>
      <c r="R701" s="276"/>
      <c r="S701" s="276"/>
      <c r="T701" s="276"/>
      <c r="U701" s="276"/>
      <c r="V701" s="276"/>
      <c r="W701" s="276"/>
      <c r="X701" s="276"/>
      <c r="Y701" s="276"/>
      <c r="Z701" s="276"/>
      <c r="AA701" s="276"/>
      <c r="AB701" s="276"/>
      <c r="AC701" s="276"/>
      <c r="AD701" s="276"/>
      <c r="AE701" s="276"/>
      <c r="AF701" s="276"/>
    </row>
    <row r="702" spans="1:32">
      <c r="A702" s="276"/>
      <c r="B702" s="276"/>
      <c r="C702" s="276"/>
      <c r="D702" s="285"/>
      <c r="E702" s="276"/>
      <c r="F702" s="276"/>
      <c r="G702" s="285"/>
      <c r="H702" s="276"/>
      <c r="I702" s="285"/>
      <c r="J702" s="276"/>
      <c r="K702" s="285"/>
      <c r="L702" s="276"/>
      <c r="M702" s="276"/>
      <c r="N702" s="285"/>
      <c r="O702" s="276"/>
      <c r="P702" s="276"/>
      <c r="Q702" s="276"/>
      <c r="R702" s="276"/>
      <c r="S702" s="276"/>
      <c r="T702" s="276"/>
      <c r="U702" s="276"/>
      <c r="V702" s="276"/>
      <c r="W702" s="276"/>
      <c r="X702" s="276"/>
      <c r="Y702" s="276"/>
      <c r="Z702" s="276"/>
      <c r="AA702" s="276"/>
      <c r="AB702" s="276"/>
      <c r="AC702" s="276"/>
      <c r="AD702" s="276"/>
      <c r="AE702" s="276"/>
      <c r="AF702" s="276"/>
    </row>
    <row r="703" spans="1:32">
      <c r="A703" s="276"/>
      <c r="B703" s="276"/>
      <c r="C703" s="276"/>
      <c r="D703" s="285"/>
      <c r="E703" s="276"/>
      <c r="F703" s="276"/>
      <c r="G703" s="285"/>
      <c r="H703" s="276"/>
      <c r="I703" s="285"/>
      <c r="J703" s="276"/>
      <c r="K703" s="285"/>
      <c r="L703" s="276"/>
      <c r="M703" s="276"/>
      <c r="N703" s="285"/>
      <c r="O703" s="276"/>
      <c r="P703" s="276"/>
      <c r="Q703" s="276"/>
      <c r="R703" s="276"/>
      <c r="S703" s="276"/>
      <c r="T703" s="276"/>
      <c r="U703" s="276"/>
      <c r="V703" s="276"/>
      <c r="W703" s="276"/>
      <c r="X703" s="276"/>
      <c r="Y703" s="276"/>
      <c r="Z703" s="276"/>
      <c r="AA703" s="276"/>
      <c r="AB703" s="276"/>
      <c r="AC703" s="276"/>
      <c r="AD703" s="276"/>
      <c r="AE703" s="276"/>
      <c r="AF703" s="276"/>
    </row>
    <row r="704" spans="1:32">
      <c r="A704" s="276"/>
      <c r="B704" s="276"/>
      <c r="C704" s="276"/>
      <c r="D704" s="285"/>
      <c r="E704" s="276"/>
      <c r="F704" s="276"/>
      <c r="G704" s="285"/>
      <c r="H704" s="276"/>
      <c r="I704" s="285"/>
      <c r="J704" s="276"/>
      <c r="K704" s="285"/>
      <c r="L704" s="276"/>
      <c r="M704" s="276"/>
      <c r="N704" s="285"/>
      <c r="O704" s="276"/>
      <c r="P704" s="276"/>
      <c r="Q704" s="276"/>
      <c r="R704" s="276"/>
      <c r="S704" s="276"/>
      <c r="T704" s="276"/>
      <c r="U704" s="276"/>
      <c r="V704" s="276"/>
      <c r="W704" s="276"/>
      <c r="X704" s="276"/>
      <c r="Y704" s="276"/>
      <c r="Z704" s="276"/>
      <c r="AA704" s="276"/>
      <c r="AB704" s="276"/>
      <c r="AC704" s="276"/>
      <c r="AD704" s="276"/>
      <c r="AE704" s="276"/>
      <c r="AF704" s="276"/>
    </row>
    <row r="705" spans="1:32">
      <c r="A705" s="276"/>
      <c r="B705" s="276"/>
      <c r="C705" s="276"/>
      <c r="D705" s="285"/>
      <c r="E705" s="276"/>
      <c r="F705" s="276"/>
      <c r="G705" s="285"/>
      <c r="H705" s="276"/>
      <c r="I705" s="285"/>
      <c r="J705" s="276"/>
      <c r="K705" s="285"/>
      <c r="L705" s="276"/>
      <c r="M705" s="276"/>
      <c r="N705" s="285"/>
      <c r="O705" s="276"/>
      <c r="P705" s="276"/>
      <c r="Q705" s="276"/>
      <c r="R705" s="276"/>
      <c r="S705" s="276"/>
      <c r="T705" s="276"/>
      <c r="U705" s="276"/>
      <c r="V705" s="276"/>
      <c r="W705" s="276"/>
      <c r="X705" s="276"/>
      <c r="Y705" s="276"/>
      <c r="Z705" s="276"/>
      <c r="AA705" s="276"/>
      <c r="AB705" s="276"/>
      <c r="AC705" s="276"/>
      <c r="AD705" s="276"/>
      <c r="AE705" s="276"/>
      <c r="AF705" s="276"/>
    </row>
    <row r="706" spans="1:32">
      <c r="A706" s="276"/>
      <c r="B706" s="276"/>
      <c r="C706" s="276"/>
      <c r="D706" s="285"/>
      <c r="E706" s="276"/>
      <c r="F706" s="276"/>
      <c r="G706" s="285"/>
      <c r="H706" s="276"/>
      <c r="I706" s="285"/>
      <c r="J706" s="276"/>
      <c r="K706" s="285"/>
      <c r="L706" s="276"/>
      <c r="M706" s="276"/>
      <c r="N706" s="285"/>
      <c r="O706" s="276"/>
      <c r="P706" s="276"/>
      <c r="Q706" s="276"/>
      <c r="R706" s="276"/>
      <c r="S706" s="276"/>
      <c r="T706" s="276"/>
      <c r="U706" s="276"/>
      <c r="V706" s="276"/>
      <c r="W706" s="276"/>
      <c r="X706" s="276"/>
      <c r="Y706" s="276"/>
      <c r="Z706" s="276"/>
      <c r="AA706" s="276"/>
      <c r="AB706" s="276"/>
      <c r="AC706" s="276"/>
      <c r="AD706" s="276"/>
      <c r="AE706" s="276"/>
      <c r="AF706" s="276"/>
    </row>
    <row r="707" spans="1:32">
      <c r="A707" s="276"/>
      <c r="B707" s="276"/>
      <c r="C707" s="276"/>
      <c r="D707" s="285"/>
      <c r="E707" s="276"/>
      <c r="F707" s="276"/>
      <c r="G707" s="285"/>
      <c r="H707" s="276"/>
      <c r="I707" s="285"/>
      <c r="J707" s="276"/>
      <c r="K707" s="285"/>
      <c r="L707" s="276"/>
      <c r="M707" s="276"/>
      <c r="N707" s="285"/>
      <c r="O707" s="276"/>
      <c r="P707" s="276"/>
      <c r="Q707" s="276"/>
      <c r="R707" s="276"/>
      <c r="S707" s="276"/>
      <c r="T707" s="276"/>
      <c r="U707" s="276"/>
      <c r="V707" s="276"/>
      <c r="W707" s="276"/>
      <c r="X707" s="276"/>
      <c r="Y707" s="276"/>
      <c r="Z707" s="276"/>
      <c r="AA707" s="276"/>
      <c r="AB707" s="276"/>
      <c r="AC707" s="276"/>
      <c r="AD707" s="276"/>
      <c r="AE707" s="276"/>
      <c r="AF707" s="276"/>
    </row>
    <row r="708" spans="1:32">
      <c r="A708" s="276"/>
      <c r="B708" s="276"/>
      <c r="C708" s="276"/>
      <c r="D708" s="285"/>
      <c r="E708" s="276"/>
      <c r="F708" s="276"/>
      <c r="G708" s="285"/>
      <c r="H708" s="276"/>
      <c r="I708" s="285"/>
      <c r="J708" s="276"/>
      <c r="K708" s="285"/>
      <c r="L708" s="276"/>
      <c r="M708" s="276"/>
      <c r="N708" s="285"/>
      <c r="O708" s="276"/>
      <c r="P708" s="276"/>
      <c r="Q708" s="276"/>
      <c r="R708" s="276"/>
      <c r="S708" s="276"/>
      <c r="T708" s="276"/>
      <c r="U708" s="276"/>
      <c r="V708" s="276"/>
      <c r="W708" s="276"/>
      <c r="X708" s="276"/>
      <c r="Y708" s="276"/>
      <c r="Z708" s="276"/>
      <c r="AA708" s="276"/>
      <c r="AB708" s="276"/>
      <c r="AC708" s="276"/>
      <c r="AD708" s="276"/>
      <c r="AE708" s="276"/>
      <c r="AF708" s="276"/>
    </row>
    <row r="709" spans="1:32">
      <c r="A709" s="276"/>
      <c r="B709" s="276"/>
      <c r="C709" s="276"/>
      <c r="D709" s="285"/>
      <c r="E709" s="276"/>
      <c r="F709" s="276"/>
      <c r="G709" s="285"/>
      <c r="H709" s="276"/>
      <c r="I709" s="285"/>
      <c r="J709" s="276"/>
      <c r="K709" s="285"/>
      <c r="L709" s="276"/>
      <c r="M709" s="276"/>
      <c r="N709" s="285"/>
      <c r="O709" s="276"/>
      <c r="P709" s="276"/>
      <c r="Q709" s="276"/>
      <c r="R709" s="276"/>
      <c r="S709" s="276"/>
      <c r="T709" s="276"/>
      <c r="U709" s="276"/>
      <c r="V709" s="276"/>
      <c r="W709" s="276"/>
      <c r="X709" s="276"/>
      <c r="Y709" s="276"/>
      <c r="Z709" s="276"/>
      <c r="AA709" s="276"/>
      <c r="AB709" s="276"/>
      <c r="AC709" s="276"/>
      <c r="AD709" s="276"/>
      <c r="AE709" s="276"/>
      <c r="AF709" s="276"/>
    </row>
    <row r="710" spans="1:32">
      <c r="A710" s="276"/>
      <c r="B710" s="276"/>
      <c r="C710" s="276"/>
      <c r="D710" s="285"/>
      <c r="E710" s="276"/>
      <c r="F710" s="276"/>
      <c r="G710" s="285"/>
      <c r="H710" s="276"/>
      <c r="I710" s="285"/>
      <c r="J710" s="276"/>
      <c r="K710" s="285"/>
      <c r="L710" s="276"/>
      <c r="M710" s="276"/>
      <c r="N710" s="285"/>
      <c r="O710" s="276"/>
      <c r="P710" s="276"/>
      <c r="Q710" s="276"/>
      <c r="R710" s="276"/>
      <c r="S710" s="276"/>
      <c r="T710" s="276"/>
      <c r="U710" s="276"/>
      <c r="V710" s="276"/>
      <c r="W710" s="276"/>
      <c r="X710" s="276"/>
      <c r="Y710" s="276"/>
      <c r="Z710" s="276"/>
      <c r="AA710" s="276"/>
      <c r="AB710" s="276"/>
      <c r="AC710" s="276"/>
      <c r="AD710" s="276"/>
      <c r="AE710" s="276"/>
      <c r="AF710" s="276"/>
    </row>
    <row r="711" spans="1:32">
      <c r="A711" s="276"/>
      <c r="B711" s="276"/>
      <c r="C711" s="276"/>
      <c r="D711" s="285"/>
      <c r="E711" s="276"/>
      <c r="F711" s="276"/>
      <c r="G711" s="285"/>
      <c r="H711" s="276"/>
      <c r="I711" s="285"/>
      <c r="J711" s="276"/>
      <c r="K711" s="285"/>
      <c r="L711" s="276"/>
      <c r="M711" s="276"/>
      <c r="N711" s="285"/>
      <c r="O711" s="276"/>
      <c r="P711" s="276"/>
      <c r="Q711" s="276"/>
      <c r="R711" s="276"/>
      <c r="S711" s="276"/>
      <c r="T711" s="276"/>
      <c r="U711" s="276"/>
      <c r="V711" s="276"/>
      <c r="W711" s="276"/>
      <c r="X711" s="276"/>
      <c r="Y711" s="276"/>
      <c r="Z711" s="276"/>
      <c r="AA711" s="276"/>
      <c r="AB711" s="276"/>
      <c r="AC711" s="276"/>
      <c r="AD711" s="276"/>
      <c r="AE711" s="276"/>
      <c r="AF711" s="276"/>
    </row>
    <row r="712" spans="1:32">
      <c r="A712" s="276"/>
      <c r="B712" s="276"/>
      <c r="C712" s="276"/>
      <c r="D712" s="285"/>
      <c r="E712" s="276"/>
      <c r="F712" s="276"/>
      <c r="G712" s="285"/>
      <c r="H712" s="276"/>
      <c r="I712" s="285"/>
      <c r="J712" s="276"/>
      <c r="K712" s="285"/>
      <c r="L712" s="276"/>
      <c r="M712" s="276"/>
      <c r="N712" s="285"/>
      <c r="O712" s="276"/>
      <c r="P712" s="276"/>
      <c r="Q712" s="276"/>
      <c r="R712" s="276"/>
      <c r="S712" s="276"/>
      <c r="T712" s="276"/>
      <c r="U712" s="276"/>
      <c r="V712" s="276"/>
      <c r="W712" s="276"/>
      <c r="X712" s="276"/>
      <c r="Y712" s="276"/>
      <c r="Z712" s="276"/>
      <c r="AA712" s="276"/>
      <c r="AB712" s="276"/>
      <c r="AC712" s="276"/>
      <c r="AD712" s="276"/>
      <c r="AE712" s="276"/>
      <c r="AF712" s="276"/>
    </row>
    <row r="713" spans="1:32">
      <c r="A713" s="276"/>
      <c r="B713" s="276"/>
      <c r="C713" s="276"/>
      <c r="D713" s="285"/>
      <c r="E713" s="276"/>
      <c r="F713" s="276"/>
      <c r="G713" s="285"/>
      <c r="H713" s="276"/>
      <c r="I713" s="285"/>
      <c r="J713" s="276"/>
      <c r="K713" s="285"/>
      <c r="L713" s="276"/>
      <c r="M713" s="276"/>
      <c r="N713" s="285"/>
      <c r="O713" s="276"/>
      <c r="P713" s="276"/>
      <c r="Q713" s="276"/>
      <c r="R713" s="276"/>
      <c r="S713" s="276"/>
      <c r="T713" s="276"/>
      <c r="U713" s="276"/>
      <c r="V713" s="276"/>
      <c r="W713" s="276"/>
      <c r="X713" s="276"/>
      <c r="Y713" s="276"/>
      <c r="Z713" s="276"/>
      <c r="AA713" s="276"/>
      <c r="AB713" s="276"/>
      <c r="AC713" s="276"/>
      <c r="AD713" s="276"/>
      <c r="AE713" s="276"/>
      <c r="AF713" s="276"/>
    </row>
    <row r="714" spans="1:32">
      <c r="A714" s="276"/>
      <c r="B714" s="276"/>
      <c r="C714" s="276"/>
      <c r="D714" s="285"/>
      <c r="E714" s="276"/>
      <c r="F714" s="276"/>
      <c r="G714" s="285"/>
      <c r="H714" s="276"/>
      <c r="I714" s="285"/>
      <c r="J714" s="276"/>
      <c r="K714" s="285"/>
      <c r="L714" s="276"/>
      <c r="M714" s="276"/>
      <c r="N714" s="285"/>
      <c r="O714" s="276"/>
      <c r="P714" s="276"/>
      <c r="Q714" s="276"/>
      <c r="R714" s="276"/>
      <c r="S714" s="276"/>
      <c r="T714" s="276"/>
      <c r="U714" s="276"/>
      <c r="V714" s="276"/>
      <c r="W714" s="276"/>
      <c r="X714" s="276"/>
      <c r="Y714" s="276"/>
      <c r="Z714" s="276"/>
      <c r="AA714" s="276"/>
      <c r="AB714" s="276"/>
      <c r="AC714" s="276"/>
      <c r="AD714" s="276"/>
      <c r="AE714" s="276"/>
      <c r="AF714" s="276"/>
    </row>
    <row r="715" spans="1:32">
      <c r="A715" s="276"/>
      <c r="B715" s="276"/>
      <c r="C715" s="276"/>
      <c r="D715" s="285"/>
      <c r="E715" s="276"/>
      <c r="F715" s="276"/>
      <c r="G715" s="285"/>
      <c r="H715" s="276"/>
      <c r="I715" s="285"/>
      <c r="J715" s="276"/>
      <c r="K715" s="285"/>
      <c r="L715" s="276"/>
      <c r="M715" s="276"/>
      <c r="N715" s="285"/>
      <c r="O715" s="276"/>
      <c r="P715" s="276"/>
      <c r="Q715" s="276"/>
      <c r="R715" s="276"/>
      <c r="S715" s="276"/>
      <c r="T715" s="276"/>
      <c r="U715" s="276"/>
      <c r="V715" s="276"/>
      <c r="W715" s="276"/>
      <c r="X715" s="276"/>
      <c r="Y715" s="276"/>
      <c r="Z715" s="276"/>
      <c r="AA715" s="276"/>
      <c r="AB715" s="276"/>
      <c r="AC715" s="276"/>
      <c r="AD715" s="276"/>
      <c r="AE715" s="276"/>
      <c r="AF715" s="276"/>
    </row>
    <row r="716" spans="1:32">
      <c r="A716" s="276"/>
      <c r="B716" s="276"/>
      <c r="C716" s="276"/>
      <c r="D716" s="285"/>
      <c r="E716" s="276"/>
      <c r="F716" s="276"/>
      <c r="G716" s="285"/>
      <c r="H716" s="276"/>
      <c r="I716" s="285"/>
      <c r="J716" s="276"/>
      <c r="K716" s="285"/>
      <c r="L716" s="276"/>
      <c r="M716" s="276"/>
      <c r="N716" s="285"/>
      <c r="O716" s="276"/>
      <c r="P716" s="276"/>
      <c r="Q716" s="276"/>
      <c r="R716" s="276"/>
      <c r="S716" s="276"/>
      <c r="T716" s="276"/>
      <c r="U716" s="276"/>
      <c r="V716" s="276"/>
      <c r="W716" s="276"/>
      <c r="X716" s="276"/>
      <c r="Y716" s="276"/>
      <c r="Z716" s="276"/>
      <c r="AA716" s="276"/>
      <c r="AB716" s="276"/>
      <c r="AC716" s="276"/>
      <c r="AD716" s="276"/>
      <c r="AE716" s="276"/>
      <c r="AF716" s="276"/>
    </row>
    <row r="717" spans="1:32">
      <c r="A717" s="276"/>
      <c r="B717" s="276"/>
      <c r="C717" s="276"/>
      <c r="D717" s="285"/>
      <c r="E717" s="276"/>
      <c r="F717" s="276"/>
      <c r="G717" s="285"/>
      <c r="H717" s="276"/>
      <c r="I717" s="285"/>
      <c r="J717" s="276"/>
      <c r="K717" s="285"/>
      <c r="L717" s="276"/>
      <c r="M717" s="276"/>
      <c r="N717" s="285"/>
      <c r="O717" s="276"/>
      <c r="P717" s="276"/>
      <c r="Q717" s="276"/>
      <c r="R717" s="276"/>
      <c r="S717" s="276"/>
      <c r="T717" s="276"/>
      <c r="U717" s="276"/>
      <c r="V717" s="276"/>
      <c r="W717" s="276"/>
      <c r="X717" s="276"/>
      <c r="Y717" s="276"/>
      <c r="Z717" s="276"/>
      <c r="AA717" s="276"/>
      <c r="AB717" s="276"/>
      <c r="AC717" s="276"/>
      <c r="AD717" s="276"/>
      <c r="AE717" s="276"/>
      <c r="AF717" s="276"/>
    </row>
    <row r="718" spans="1:32">
      <c r="A718" s="276"/>
      <c r="B718" s="276"/>
      <c r="C718" s="276"/>
      <c r="D718" s="285"/>
      <c r="E718" s="276"/>
      <c r="F718" s="276"/>
      <c r="G718" s="285"/>
      <c r="H718" s="276"/>
      <c r="I718" s="285"/>
      <c r="J718" s="276"/>
      <c r="K718" s="285"/>
      <c r="L718" s="276"/>
      <c r="M718" s="276"/>
      <c r="N718" s="285"/>
      <c r="O718" s="276"/>
      <c r="P718" s="276"/>
      <c r="Q718" s="276"/>
      <c r="R718" s="276"/>
      <c r="S718" s="276"/>
      <c r="T718" s="276"/>
      <c r="U718" s="276"/>
      <c r="V718" s="276"/>
      <c r="W718" s="276"/>
      <c r="X718" s="276"/>
      <c r="Y718" s="276"/>
      <c r="Z718" s="276"/>
      <c r="AA718" s="276"/>
      <c r="AB718" s="276"/>
      <c r="AC718" s="276"/>
      <c r="AD718" s="276"/>
      <c r="AE718" s="276"/>
      <c r="AF718" s="276"/>
    </row>
    <row r="719" spans="1:32">
      <c r="A719" s="276"/>
      <c r="B719" s="276"/>
      <c r="C719" s="276"/>
      <c r="D719" s="285"/>
      <c r="E719" s="276"/>
      <c r="F719" s="276"/>
      <c r="G719" s="285"/>
      <c r="H719" s="276"/>
      <c r="I719" s="285"/>
      <c r="J719" s="276"/>
      <c r="K719" s="285"/>
      <c r="L719" s="276"/>
      <c r="M719" s="276"/>
      <c r="N719" s="285"/>
      <c r="O719" s="276"/>
      <c r="P719" s="276"/>
      <c r="Q719" s="276"/>
      <c r="R719" s="276"/>
      <c r="S719" s="276"/>
      <c r="T719" s="276"/>
      <c r="U719" s="276"/>
      <c r="V719" s="276"/>
      <c r="W719" s="276"/>
      <c r="X719" s="276"/>
      <c r="Y719" s="276"/>
      <c r="Z719" s="276"/>
      <c r="AA719" s="276"/>
      <c r="AB719" s="276"/>
      <c r="AC719" s="276"/>
      <c r="AD719" s="276"/>
      <c r="AE719" s="276"/>
      <c r="AF719" s="276"/>
    </row>
    <row r="720" spans="1:32">
      <c r="A720" s="276"/>
      <c r="B720" s="276"/>
      <c r="C720" s="276"/>
      <c r="D720" s="285"/>
      <c r="E720" s="276"/>
      <c r="F720" s="276"/>
      <c r="G720" s="285"/>
      <c r="H720" s="276"/>
      <c r="I720" s="285"/>
      <c r="J720" s="276"/>
      <c r="K720" s="285"/>
      <c r="L720" s="276"/>
      <c r="M720" s="276"/>
      <c r="N720" s="285"/>
      <c r="O720" s="276"/>
      <c r="P720" s="276"/>
      <c r="Q720" s="276"/>
      <c r="R720" s="276"/>
      <c r="S720" s="276"/>
      <c r="T720" s="276"/>
      <c r="U720" s="276"/>
      <c r="V720" s="276"/>
      <c r="W720" s="276"/>
      <c r="X720" s="276"/>
      <c r="Y720" s="276"/>
      <c r="Z720" s="276"/>
      <c r="AA720" s="276"/>
      <c r="AB720" s="276"/>
      <c r="AC720" s="276"/>
      <c r="AD720" s="276"/>
      <c r="AE720" s="276"/>
      <c r="AF720" s="276"/>
    </row>
    <row r="721" spans="1:32">
      <c r="A721" s="276"/>
      <c r="B721" s="276"/>
      <c r="C721" s="276"/>
      <c r="D721" s="285"/>
      <c r="E721" s="276"/>
      <c r="F721" s="276"/>
      <c r="G721" s="285"/>
      <c r="H721" s="276"/>
      <c r="I721" s="285"/>
      <c r="J721" s="276"/>
      <c r="K721" s="285"/>
      <c r="L721" s="276"/>
      <c r="M721" s="276"/>
      <c r="N721" s="285"/>
      <c r="O721" s="276"/>
      <c r="P721" s="276"/>
      <c r="Q721" s="276"/>
      <c r="R721" s="276"/>
      <c r="S721" s="276"/>
      <c r="T721" s="276"/>
      <c r="U721" s="276"/>
      <c r="V721" s="276"/>
      <c r="W721" s="276"/>
      <c r="X721" s="276"/>
      <c r="Y721" s="276"/>
      <c r="Z721" s="276"/>
      <c r="AA721" s="276"/>
      <c r="AB721" s="276"/>
      <c r="AC721" s="276"/>
      <c r="AD721" s="276"/>
      <c r="AE721" s="276"/>
      <c r="AF721" s="276"/>
    </row>
    <row r="722" spans="1:32">
      <c r="A722" s="276"/>
      <c r="B722" s="276"/>
      <c r="C722" s="276"/>
      <c r="D722" s="285"/>
      <c r="E722" s="276"/>
      <c r="F722" s="276"/>
      <c r="G722" s="285"/>
      <c r="H722" s="276"/>
      <c r="I722" s="285"/>
      <c r="J722" s="276"/>
      <c r="K722" s="285"/>
      <c r="L722" s="276"/>
      <c r="M722" s="276"/>
      <c r="N722" s="285"/>
      <c r="O722" s="276"/>
      <c r="P722" s="276"/>
      <c r="Q722" s="276"/>
      <c r="R722" s="276"/>
      <c r="S722" s="276"/>
      <c r="T722" s="276"/>
      <c r="U722" s="276"/>
      <c r="V722" s="276"/>
      <c r="W722" s="276"/>
      <c r="X722" s="276"/>
      <c r="Y722" s="276"/>
      <c r="Z722" s="276"/>
      <c r="AA722" s="276"/>
      <c r="AB722" s="276"/>
      <c r="AC722" s="276"/>
      <c r="AD722" s="276"/>
      <c r="AE722" s="276"/>
      <c r="AF722" s="276"/>
    </row>
    <row r="723" spans="1:32">
      <c r="A723" s="276"/>
      <c r="B723" s="276"/>
      <c r="C723" s="276"/>
      <c r="D723" s="285"/>
      <c r="E723" s="276"/>
      <c r="F723" s="276"/>
      <c r="G723" s="285"/>
      <c r="H723" s="276"/>
      <c r="I723" s="285"/>
      <c r="J723" s="276"/>
      <c r="K723" s="285"/>
      <c r="L723" s="276"/>
      <c r="M723" s="276"/>
      <c r="N723" s="285"/>
      <c r="O723" s="276"/>
      <c r="P723" s="276"/>
      <c r="Q723" s="276"/>
      <c r="R723" s="276"/>
      <c r="S723" s="276"/>
      <c r="T723" s="276"/>
      <c r="U723" s="276"/>
      <c r="V723" s="276"/>
      <c r="W723" s="276"/>
      <c r="X723" s="276"/>
      <c r="Y723" s="276"/>
      <c r="Z723" s="276"/>
      <c r="AA723" s="276"/>
      <c r="AB723" s="276"/>
      <c r="AC723" s="276"/>
      <c r="AD723" s="276"/>
      <c r="AE723" s="276"/>
      <c r="AF723" s="276"/>
    </row>
    <row r="724" spans="1:32">
      <c r="A724" s="276"/>
      <c r="B724" s="276"/>
      <c r="C724" s="276"/>
      <c r="D724" s="285"/>
      <c r="E724" s="276"/>
      <c r="F724" s="276"/>
      <c r="G724" s="285"/>
      <c r="H724" s="276"/>
      <c r="I724" s="285"/>
      <c r="J724" s="276"/>
      <c r="K724" s="285"/>
      <c r="L724" s="276"/>
      <c r="M724" s="276"/>
      <c r="N724" s="285"/>
      <c r="O724" s="276"/>
      <c r="P724" s="276"/>
      <c r="Q724" s="276"/>
      <c r="R724" s="276"/>
      <c r="S724" s="276"/>
      <c r="T724" s="276"/>
      <c r="U724" s="276"/>
      <c r="V724" s="276"/>
      <c r="W724" s="276"/>
      <c r="X724" s="276"/>
      <c r="Y724" s="276"/>
      <c r="Z724" s="276"/>
      <c r="AA724" s="276"/>
      <c r="AB724" s="276"/>
      <c r="AC724" s="276"/>
      <c r="AD724" s="276"/>
      <c r="AE724" s="276"/>
      <c r="AF724" s="276"/>
    </row>
    <row r="725" spans="1:32">
      <c r="A725" s="276"/>
      <c r="B725" s="276"/>
      <c r="C725" s="276"/>
      <c r="D725" s="285"/>
      <c r="E725" s="276"/>
      <c r="F725" s="276"/>
      <c r="G725" s="285"/>
      <c r="H725" s="276"/>
      <c r="I725" s="285"/>
      <c r="J725" s="276"/>
      <c r="K725" s="285"/>
      <c r="L725" s="276"/>
      <c r="M725" s="276"/>
      <c r="N725" s="285"/>
      <c r="O725" s="276"/>
      <c r="P725" s="276"/>
      <c r="Q725" s="276"/>
      <c r="R725" s="276"/>
      <c r="S725" s="276"/>
      <c r="T725" s="276"/>
      <c r="U725" s="276"/>
      <c r="V725" s="276"/>
      <c r="W725" s="276"/>
      <c r="X725" s="276"/>
      <c r="Y725" s="276"/>
      <c r="Z725" s="276"/>
      <c r="AA725" s="276"/>
      <c r="AB725" s="276"/>
      <c r="AC725" s="276"/>
      <c r="AD725" s="276"/>
      <c r="AE725" s="276"/>
      <c r="AF725" s="276"/>
    </row>
    <row r="726" spans="1:32">
      <c r="A726" s="276"/>
      <c r="B726" s="276"/>
      <c r="C726" s="276"/>
      <c r="D726" s="285"/>
      <c r="E726" s="276"/>
      <c r="F726" s="276"/>
      <c r="G726" s="285"/>
      <c r="H726" s="276"/>
      <c r="I726" s="285"/>
      <c r="J726" s="276"/>
      <c r="K726" s="285"/>
      <c r="L726" s="276"/>
      <c r="M726" s="276"/>
      <c r="N726" s="285"/>
      <c r="O726" s="276"/>
      <c r="P726" s="276"/>
      <c r="Q726" s="276"/>
      <c r="R726" s="276"/>
      <c r="S726" s="276"/>
      <c r="T726" s="276"/>
      <c r="U726" s="276"/>
      <c r="V726" s="276"/>
      <c r="W726" s="276"/>
      <c r="X726" s="276"/>
      <c r="Y726" s="276"/>
      <c r="Z726" s="276"/>
      <c r="AA726" s="276"/>
      <c r="AB726" s="276"/>
      <c r="AC726" s="276"/>
      <c r="AD726" s="276"/>
      <c r="AE726" s="276"/>
      <c r="AF726" s="276"/>
    </row>
    <row r="727" spans="1:32">
      <c r="A727" s="276"/>
      <c r="B727" s="276"/>
      <c r="C727" s="276"/>
      <c r="D727" s="285"/>
      <c r="E727" s="276"/>
      <c r="F727" s="276"/>
      <c r="G727" s="285"/>
      <c r="H727" s="276"/>
      <c r="I727" s="285"/>
      <c r="J727" s="276"/>
      <c r="K727" s="285"/>
      <c r="L727" s="276"/>
      <c r="M727" s="276"/>
      <c r="N727" s="285"/>
      <c r="O727" s="276"/>
      <c r="P727" s="276"/>
      <c r="Q727" s="276"/>
      <c r="R727" s="276"/>
      <c r="S727" s="276"/>
      <c r="T727" s="276"/>
      <c r="U727" s="276"/>
      <c r="V727" s="276"/>
      <c r="W727" s="276"/>
      <c r="X727" s="276"/>
      <c r="Y727" s="276"/>
      <c r="Z727" s="276"/>
      <c r="AA727" s="276"/>
      <c r="AB727" s="276"/>
      <c r="AC727" s="276"/>
      <c r="AD727" s="276"/>
      <c r="AE727" s="276"/>
      <c r="AF727" s="276"/>
    </row>
    <row r="728" spans="1:32">
      <c r="A728" s="276"/>
      <c r="B728" s="276"/>
      <c r="C728" s="276"/>
      <c r="D728" s="285"/>
      <c r="E728" s="276"/>
      <c r="F728" s="276"/>
      <c r="G728" s="285"/>
      <c r="H728" s="276"/>
      <c r="I728" s="285"/>
      <c r="J728" s="276"/>
      <c r="K728" s="285"/>
      <c r="L728" s="276"/>
      <c r="M728" s="276"/>
      <c r="N728" s="285"/>
      <c r="O728" s="276"/>
      <c r="P728" s="276"/>
      <c r="Q728" s="276"/>
      <c r="R728" s="276"/>
      <c r="S728" s="276"/>
      <c r="T728" s="276"/>
      <c r="U728" s="276"/>
      <c r="V728" s="276"/>
      <c r="W728" s="276"/>
      <c r="X728" s="276"/>
      <c r="Y728" s="276"/>
      <c r="Z728" s="276"/>
      <c r="AA728" s="276"/>
      <c r="AB728" s="276"/>
      <c r="AC728" s="276"/>
      <c r="AD728" s="276"/>
      <c r="AE728" s="276"/>
      <c r="AF728" s="276"/>
    </row>
    <row r="729" spans="1:32">
      <c r="A729" s="276"/>
      <c r="B729" s="276"/>
      <c r="C729" s="276"/>
      <c r="D729" s="285"/>
      <c r="E729" s="276"/>
      <c r="F729" s="276"/>
      <c r="G729" s="285"/>
      <c r="H729" s="276"/>
      <c r="I729" s="285"/>
      <c r="J729" s="276"/>
      <c r="K729" s="285"/>
      <c r="L729" s="276"/>
      <c r="M729" s="276"/>
      <c r="N729" s="285"/>
      <c r="O729" s="276"/>
      <c r="P729" s="276"/>
      <c r="Q729" s="276"/>
      <c r="R729" s="276"/>
      <c r="S729" s="276"/>
      <c r="T729" s="276"/>
      <c r="U729" s="276"/>
      <c r="V729" s="276"/>
      <c r="W729" s="276"/>
      <c r="X729" s="276"/>
      <c r="Y729" s="276"/>
      <c r="Z729" s="276"/>
      <c r="AA729" s="276"/>
      <c r="AB729" s="276"/>
      <c r="AC729" s="276"/>
      <c r="AD729" s="276"/>
      <c r="AE729" s="276"/>
      <c r="AF729" s="276"/>
    </row>
    <row r="730" spans="1:32">
      <c r="A730" s="276"/>
      <c r="B730" s="276"/>
      <c r="C730" s="276"/>
      <c r="D730" s="285"/>
      <c r="E730" s="276"/>
      <c r="F730" s="276"/>
      <c r="G730" s="285"/>
      <c r="H730" s="276"/>
      <c r="I730" s="285"/>
      <c r="J730" s="276"/>
      <c r="K730" s="285"/>
      <c r="L730" s="276"/>
      <c r="M730" s="276"/>
      <c r="N730" s="285"/>
      <c r="O730" s="276"/>
      <c r="P730" s="276"/>
      <c r="Q730" s="276"/>
      <c r="R730" s="276"/>
      <c r="S730" s="276"/>
      <c r="T730" s="276"/>
      <c r="U730" s="276"/>
      <c r="V730" s="276"/>
      <c r="W730" s="276"/>
      <c r="X730" s="276"/>
      <c r="Y730" s="276"/>
      <c r="Z730" s="276"/>
      <c r="AA730" s="276"/>
      <c r="AB730" s="276"/>
      <c r="AC730" s="276"/>
      <c r="AD730" s="276"/>
      <c r="AE730" s="276"/>
      <c r="AF730" s="276"/>
    </row>
    <row r="731" spans="1:32">
      <c r="A731" s="276"/>
      <c r="B731" s="276"/>
      <c r="C731" s="276"/>
      <c r="D731" s="285"/>
      <c r="E731" s="276"/>
      <c r="F731" s="276"/>
      <c r="G731" s="285"/>
      <c r="H731" s="276"/>
      <c r="I731" s="285"/>
      <c r="J731" s="276"/>
      <c r="K731" s="285"/>
      <c r="L731" s="276"/>
      <c r="M731" s="276"/>
      <c r="N731" s="285"/>
      <c r="O731" s="276"/>
      <c r="P731" s="276"/>
      <c r="Q731" s="276"/>
      <c r="R731" s="276"/>
      <c r="S731" s="276"/>
      <c r="T731" s="276"/>
      <c r="U731" s="276"/>
      <c r="V731" s="276"/>
      <c r="W731" s="276"/>
      <c r="X731" s="276"/>
      <c r="Y731" s="276"/>
      <c r="Z731" s="276"/>
      <c r="AA731" s="276"/>
      <c r="AB731" s="276"/>
      <c r="AC731" s="276"/>
      <c r="AD731" s="276"/>
      <c r="AE731" s="276"/>
      <c r="AF731" s="276"/>
    </row>
    <row r="732" spans="1:32">
      <c r="A732" s="276"/>
      <c r="B732" s="276"/>
      <c r="C732" s="276"/>
      <c r="D732" s="285"/>
      <c r="E732" s="276"/>
      <c r="F732" s="276"/>
      <c r="G732" s="285"/>
      <c r="H732" s="276"/>
      <c r="I732" s="285"/>
      <c r="J732" s="276"/>
      <c r="K732" s="285"/>
      <c r="L732" s="276"/>
      <c r="M732" s="276"/>
      <c r="N732" s="285"/>
      <c r="O732" s="276"/>
      <c r="P732" s="276"/>
      <c r="Q732" s="276"/>
      <c r="R732" s="276"/>
      <c r="S732" s="276"/>
      <c r="T732" s="276"/>
      <c r="U732" s="276"/>
      <c r="V732" s="276"/>
      <c r="W732" s="276"/>
      <c r="X732" s="276"/>
      <c r="Y732" s="276"/>
      <c r="Z732" s="276"/>
      <c r="AA732" s="276"/>
      <c r="AB732" s="276"/>
      <c r="AC732" s="276"/>
      <c r="AD732" s="276"/>
      <c r="AE732" s="276"/>
      <c r="AF732" s="276"/>
    </row>
    <row r="733" spans="1:32">
      <c r="A733" s="276"/>
      <c r="B733" s="276"/>
      <c r="C733" s="276"/>
      <c r="D733" s="285"/>
      <c r="E733" s="276"/>
      <c r="F733" s="276"/>
      <c r="G733" s="285"/>
      <c r="H733" s="276"/>
      <c r="I733" s="285"/>
      <c r="J733" s="276"/>
      <c r="K733" s="285"/>
      <c r="L733" s="276"/>
      <c r="M733" s="276"/>
      <c r="N733" s="285"/>
      <c r="O733" s="276"/>
      <c r="P733" s="276"/>
      <c r="Q733" s="276"/>
      <c r="R733" s="276"/>
      <c r="S733" s="276"/>
      <c r="T733" s="276"/>
      <c r="U733" s="276"/>
      <c r="V733" s="276"/>
      <c r="W733" s="276"/>
      <c r="X733" s="276"/>
      <c r="Y733" s="276"/>
      <c r="Z733" s="276"/>
      <c r="AA733" s="276"/>
      <c r="AB733" s="276"/>
      <c r="AC733" s="276"/>
      <c r="AD733" s="276"/>
      <c r="AE733" s="276"/>
      <c r="AF733" s="276"/>
    </row>
    <row r="734" spans="1:32">
      <c r="A734" s="276"/>
      <c r="B734" s="276"/>
      <c r="C734" s="276"/>
      <c r="D734" s="285"/>
      <c r="E734" s="276"/>
      <c r="F734" s="276"/>
      <c r="G734" s="285"/>
      <c r="H734" s="276"/>
      <c r="I734" s="285"/>
      <c r="J734" s="276"/>
      <c r="K734" s="285"/>
      <c r="L734" s="276"/>
      <c r="M734" s="276"/>
      <c r="N734" s="285"/>
      <c r="O734" s="276"/>
      <c r="P734" s="276"/>
      <c r="Q734" s="276"/>
      <c r="R734" s="276"/>
      <c r="S734" s="276"/>
      <c r="T734" s="276"/>
      <c r="U734" s="276"/>
      <c r="V734" s="276"/>
      <c r="W734" s="276"/>
      <c r="X734" s="276"/>
      <c r="Y734" s="276"/>
      <c r="Z734" s="276"/>
      <c r="AA734" s="276"/>
      <c r="AB734" s="276"/>
      <c r="AC734" s="276"/>
      <c r="AD734" s="276"/>
      <c r="AE734" s="276"/>
      <c r="AF734" s="276"/>
    </row>
    <row r="735" spans="1:32">
      <c r="A735" s="276"/>
      <c r="B735" s="276"/>
      <c r="C735" s="276"/>
      <c r="D735" s="285"/>
      <c r="E735" s="276"/>
      <c r="F735" s="276"/>
      <c r="G735" s="285"/>
      <c r="H735" s="276"/>
      <c r="I735" s="285"/>
      <c r="J735" s="276"/>
      <c r="K735" s="285"/>
      <c r="L735" s="276"/>
      <c r="M735" s="276"/>
      <c r="N735" s="285"/>
      <c r="O735" s="276"/>
      <c r="P735" s="276"/>
      <c r="Q735" s="276"/>
      <c r="R735" s="276"/>
      <c r="S735" s="276"/>
      <c r="T735" s="276"/>
      <c r="U735" s="276"/>
      <c r="V735" s="276"/>
      <c r="W735" s="276"/>
      <c r="X735" s="276"/>
      <c r="Y735" s="276"/>
      <c r="Z735" s="276"/>
      <c r="AA735" s="276"/>
      <c r="AB735" s="276"/>
      <c r="AC735" s="276"/>
      <c r="AD735" s="276"/>
      <c r="AE735" s="276"/>
      <c r="AF735" s="276"/>
    </row>
    <row r="736" spans="1:32">
      <c r="A736" s="276"/>
      <c r="B736" s="276"/>
      <c r="C736" s="276"/>
      <c r="D736" s="285"/>
      <c r="E736" s="276"/>
      <c r="F736" s="276"/>
      <c r="G736" s="285"/>
      <c r="H736" s="276"/>
      <c r="I736" s="285"/>
      <c r="J736" s="276"/>
      <c r="K736" s="285"/>
      <c r="L736" s="276"/>
      <c r="M736" s="276"/>
      <c r="N736" s="285"/>
      <c r="O736" s="276"/>
      <c r="P736" s="276"/>
      <c r="Q736" s="276"/>
      <c r="R736" s="276"/>
      <c r="S736" s="276"/>
      <c r="T736" s="276"/>
      <c r="U736" s="276"/>
      <c r="V736" s="276"/>
      <c r="W736" s="276"/>
      <c r="X736" s="276"/>
      <c r="Y736" s="276"/>
      <c r="Z736" s="276"/>
      <c r="AA736" s="276"/>
      <c r="AB736" s="276"/>
      <c r="AC736" s="276"/>
      <c r="AD736" s="276"/>
      <c r="AE736" s="276"/>
      <c r="AF736" s="276"/>
    </row>
    <row r="737" spans="1:32">
      <c r="A737" s="276"/>
      <c r="B737" s="276"/>
      <c r="C737" s="276"/>
      <c r="D737" s="285"/>
      <c r="E737" s="276"/>
      <c r="F737" s="276"/>
      <c r="G737" s="285"/>
      <c r="H737" s="276"/>
      <c r="I737" s="285"/>
      <c r="J737" s="276"/>
      <c r="K737" s="285"/>
      <c r="L737" s="276"/>
      <c r="M737" s="276"/>
      <c r="N737" s="285"/>
      <c r="O737" s="276"/>
      <c r="P737" s="276"/>
      <c r="Q737" s="276"/>
      <c r="R737" s="276"/>
      <c r="S737" s="276"/>
      <c r="T737" s="276"/>
      <c r="U737" s="276"/>
      <c r="V737" s="276"/>
      <c r="W737" s="276"/>
      <c r="X737" s="276"/>
      <c r="Y737" s="276"/>
      <c r="Z737" s="276"/>
      <c r="AA737" s="276"/>
      <c r="AB737" s="276"/>
      <c r="AC737" s="276"/>
      <c r="AD737" s="276"/>
      <c r="AE737" s="276"/>
      <c r="AF737" s="276"/>
    </row>
    <row r="738" spans="1:32">
      <c r="A738" s="276"/>
      <c r="B738" s="276"/>
      <c r="C738" s="276"/>
      <c r="D738" s="285"/>
      <c r="E738" s="276"/>
      <c r="F738" s="276"/>
      <c r="G738" s="285"/>
      <c r="H738" s="276"/>
      <c r="I738" s="285"/>
      <c r="J738" s="276"/>
      <c r="K738" s="285"/>
      <c r="L738" s="276"/>
      <c r="M738" s="276"/>
      <c r="N738" s="285"/>
      <c r="O738" s="276"/>
      <c r="P738" s="276"/>
      <c r="Q738" s="276"/>
      <c r="R738" s="276"/>
      <c r="S738" s="276"/>
      <c r="T738" s="276"/>
      <c r="U738" s="276"/>
      <c r="V738" s="276"/>
      <c r="W738" s="276"/>
      <c r="X738" s="276"/>
      <c r="Y738" s="276"/>
      <c r="Z738" s="276"/>
      <c r="AA738" s="276"/>
      <c r="AB738" s="276"/>
      <c r="AC738" s="276"/>
      <c r="AD738" s="276"/>
      <c r="AE738" s="276"/>
      <c r="AF738" s="276"/>
    </row>
    <row r="739" spans="1:32">
      <c r="A739" s="276"/>
      <c r="B739" s="276"/>
      <c r="C739" s="276"/>
      <c r="D739" s="285"/>
      <c r="E739" s="276"/>
      <c r="F739" s="276"/>
      <c r="G739" s="285"/>
      <c r="H739" s="276"/>
      <c r="I739" s="285"/>
      <c r="J739" s="276"/>
      <c r="K739" s="285"/>
      <c r="L739" s="276"/>
      <c r="M739" s="276"/>
      <c r="N739" s="285"/>
      <c r="O739" s="276"/>
      <c r="P739" s="276"/>
      <c r="Q739" s="276"/>
      <c r="R739" s="276"/>
      <c r="S739" s="276"/>
      <c r="T739" s="276"/>
      <c r="U739" s="276"/>
      <c r="V739" s="276"/>
      <c r="W739" s="276"/>
      <c r="X739" s="276"/>
      <c r="Y739" s="276"/>
      <c r="Z739" s="276"/>
      <c r="AA739" s="276"/>
      <c r="AB739" s="276"/>
      <c r="AC739" s="276"/>
      <c r="AD739" s="276"/>
      <c r="AE739" s="276"/>
      <c r="AF739" s="276"/>
    </row>
    <row r="740" spans="1:32">
      <c r="A740" s="276"/>
      <c r="B740" s="276"/>
      <c r="C740" s="276"/>
      <c r="D740" s="285"/>
      <c r="E740" s="276"/>
      <c r="F740" s="276"/>
      <c r="G740" s="285"/>
      <c r="H740" s="276"/>
      <c r="I740" s="285"/>
      <c r="J740" s="276"/>
      <c r="K740" s="285"/>
      <c r="L740" s="276"/>
      <c r="M740" s="276"/>
      <c r="N740" s="285"/>
      <c r="O740" s="276"/>
      <c r="P740" s="276"/>
      <c r="Q740" s="276"/>
      <c r="R740" s="276"/>
      <c r="S740" s="276"/>
      <c r="T740" s="276"/>
      <c r="U740" s="276"/>
      <c r="V740" s="276"/>
      <c r="W740" s="276"/>
      <c r="X740" s="276"/>
      <c r="Y740" s="276"/>
      <c r="Z740" s="276"/>
      <c r="AA740" s="276"/>
      <c r="AB740" s="276"/>
      <c r="AC740" s="276"/>
      <c r="AD740" s="276"/>
      <c r="AE740" s="276"/>
      <c r="AF740" s="276"/>
    </row>
    <row r="741" spans="1:32">
      <c r="A741" s="276"/>
      <c r="B741" s="276"/>
      <c r="C741" s="276"/>
      <c r="D741" s="285"/>
      <c r="E741" s="276"/>
      <c r="F741" s="276"/>
      <c r="G741" s="285"/>
      <c r="H741" s="276"/>
      <c r="I741" s="285"/>
      <c r="J741" s="276"/>
      <c r="K741" s="285"/>
      <c r="L741" s="276"/>
      <c r="M741" s="276"/>
      <c r="N741" s="285"/>
      <c r="O741" s="276"/>
      <c r="P741" s="276"/>
      <c r="Q741" s="276"/>
      <c r="R741" s="276"/>
      <c r="S741" s="276"/>
      <c r="T741" s="276"/>
      <c r="U741" s="276"/>
      <c r="V741" s="276"/>
      <c r="W741" s="276"/>
      <c r="X741" s="276"/>
      <c r="Y741" s="276"/>
      <c r="Z741" s="276"/>
      <c r="AA741" s="276"/>
      <c r="AB741" s="276"/>
      <c r="AC741" s="276"/>
      <c r="AD741" s="276"/>
      <c r="AE741" s="276"/>
      <c r="AF741" s="276"/>
    </row>
    <row r="742" spans="1:32">
      <c r="A742" s="276"/>
      <c r="B742" s="276"/>
      <c r="C742" s="276"/>
      <c r="D742" s="285"/>
      <c r="E742" s="276"/>
      <c r="F742" s="276"/>
      <c r="G742" s="285"/>
      <c r="H742" s="276"/>
      <c r="I742" s="285"/>
      <c r="J742" s="276"/>
      <c r="K742" s="285"/>
      <c r="L742" s="276"/>
      <c r="M742" s="276"/>
      <c r="N742" s="285"/>
      <c r="O742" s="276"/>
      <c r="P742" s="276"/>
      <c r="Q742" s="276"/>
      <c r="R742" s="276"/>
      <c r="S742" s="276"/>
      <c r="T742" s="276"/>
      <c r="U742" s="276"/>
      <c r="V742" s="276"/>
      <c r="W742" s="276"/>
      <c r="X742" s="276"/>
      <c r="Y742" s="276"/>
      <c r="Z742" s="276"/>
      <c r="AA742" s="276"/>
      <c r="AB742" s="276"/>
      <c r="AC742" s="276"/>
      <c r="AD742" s="276"/>
      <c r="AE742" s="276"/>
      <c r="AF742" s="276"/>
    </row>
    <row r="743" spans="1:32">
      <c r="A743" s="276"/>
      <c r="B743" s="276"/>
      <c r="C743" s="276"/>
      <c r="D743" s="285"/>
      <c r="E743" s="276"/>
      <c r="F743" s="276"/>
      <c r="G743" s="285"/>
      <c r="H743" s="276"/>
      <c r="I743" s="285"/>
      <c r="J743" s="276"/>
      <c r="K743" s="285"/>
      <c r="L743" s="276"/>
      <c r="M743" s="276"/>
      <c r="N743" s="285"/>
      <c r="O743" s="276"/>
      <c r="P743" s="276"/>
      <c r="Q743" s="276"/>
      <c r="R743" s="276"/>
      <c r="S743" s="276"/>
      <c r="T743" s="276"/>
      <c r="U743" s="276"/>
      <c r="V743" s="276"/>
      <c r="W743" s="276"/>
      <c r="X743" s="276"/>
      <c r="Y743" s="276"/>
      <c r="Z743" s="276"/>
      <c r="AA743" s="276"/>
      <c r="AB743" s="276"/>
      <c r="AC743" s="276"/>
      <c r="AD743" s="276"/>
      <c r="AE743" s="276"/>
      <c r="AF743" s="276"/>
    </row>
    <row r="744" spans="1:32">
      <c r="A744" s="276"/>
      <c r="B744" s="276"/>
      <c r="C744" s="276"/>
      <c r="D744" s="285"/>
      <c r="E744" s="276"/>
      <c r="F744" s="276"/>
      <c r="G744" s="285"/>
      <c r="H744" s="276"/>
      <c r="I744" s="285"/>
      <c r="J744" s="276"/>
      <c r="K744" s="285"/>
      <c r="L744" s="276"/>
      <c r="M744" s="276"/>
      <c r="N744" s="285"/>
      <c r="O744" s="276"/>
      <c r="P744" s="276"/>
      <c r="Q744" s="276"/>
      <c r="R744" s="276"/>
      <c r="S744" s="276"/>
      <c r="T744" s="276"/>
      <c r="U744" s="276"/>
      <c r="V744" s="276"/>
      <c r="W744" s="276"/>
      <c r="X744" s="276"/>
      <c r="Y744" s="276"/>
      <c r="Z744" s="276"/>
      <c r="AA744" s="276"/>
      <c r="AB744" s="276"/>
      <c r="AC744" s="276"/>
      <c r="AD744" s="276"/>
      <c r="AE744" s="276"/>
      <c r="AF744" s="276"/>
    </row>
    <row r="745" spans="1:32">
      <c r="A745" s="276"/>
      <c r="B745" s="276"/>
      <c r="C745" s="276"/>
      <c r="D745" s="285"/>
      <c r="E745" s="276"/>
      <c r="F745" s="276"/>
      <c r="G745" s="285"/>
      <c r="H745" s="276"/>
      <c r="I745" s="285"/>
      <c r="J745" s="276"/>
      <c r="K745" s="285"/>
      <c r="L745" s="276"/>
      <c r="M745" s="276"/>
      <c r="N745" s="285"/>
      <c r="O745" s="276"/>
      <c r="P745" s="276"/>
      <c r="Q745" s="276"/>
      <c r="R745" s="276"/>
      <c r="S745" s="276"/>
      <c r="T745" s="276"/>
      <c r="U745" s="276"/>
      <c r="V745" s="276"/>
      <c r="W745" s="276"/>
      <c r="X745" s="276"/>
      <c r="Y745" s="276"/>
      <c r="Z745" s="276"/>
      <c r="AA745" s="276"/>
      <c r="AB745" s="276"/>
      <c r="AC745" s="276"/>
      <c r="AD745" s="276"/>
      <c r="AE745" s="276"/>
      <c r="AF745" s="276"/>
    </row>
    <row r="746" spans="1:32">
      <c r="A746" s="276"/>
      <c r="B746" s="276"/>
      <c r="C746" s="276"/>
      <c r="D746" s="285"/>
      <c r="E746" s="276"/>
      <c r="F746" s="276"/>
      <c r="G746" s="285"/>
      <c r="H746" s="276"/>
      <c r="I746" s="285"/>
      <c r="J746" s="276"/>
      <c r="K746" s="285"/>
      <c r="L746" s="276"/>
      <c r="M746" s="276"/>
      <c r="N746" s="285"/>
      <c r="O746" s="276"/>
      <c r="P746" s="276"/>
      <c r="Q746" s="276"/>
      <c r="R746" s="276"/>
      <c r="S746" s="276"/>
      <c r="T746" s="276"/>
      <c r="U746" s="276"/>
      <c r="V746" s="276"/>
      <c r="W746" s="276"/>
      <c r="X746" s="276"/>
      <c r="Y746" s="276"/>
      <c r="Z746" s="276"/>
      <c r="AA746" s="276"/>
      <c r="AB746" s="276"/>
      <c r="AC746" s="276"/>
      <c r="AD746" s="276"/>
      <c r="AE746" s="276"/>
      <c r="AF746" s="276"/>
    </row>
    <row r="747" spans="1:32">
      <c r="A747" s="276"/>
      <c r="B747" s="276"/>
      <c r="C747" s="276"/>
      <c r="D747" s="285"/>
      <c r="E747" s="276"/>
      <c r="F747" s="276"/>
      <c r="G747" s="285"/>
      <c r="H747" s="276"/>
      <c r="I747" s="285"/>
      <c r="J747" s="276"/>
      <c r="K747" s="285"/>
      <c r="L747" s="276"/>
      <c r="M747" s="276"/>
      <c r="N747" s="285"/>
      <c r="O747" s="276"/>
      <c r="P747" s="276"/>
      <c r="Q747" s="276"/>
      <c r="R747" s="276"/>
      <c r="S747" s="276"/>
      <c r="T747" s="276"/>
      <c r="U747" s="276"/>
      <c r="V747" s="276"/>
      <c r="W747" s="276"/>
      <c r="X747" s="276"/>
      <c r="Y747" s="276"/>
      <c r="Z747" s="276"/>
      <c r="AA747" s="276"/>
      <c r="AB747" s="276"/>
      <c r="AC747" s="276"/>
      <c r="AD747" s="276"/>
      <c r="AE747" s="276"/>
      <c r="AF747" s="276"/>
    </row>
    <row r="748" spans="1:32">
      <c r="A748" s="276"/>
      <c r="B748" s="276"/>
      <c r="C748" s="276"/>
      <c r="D748" s="285"/>
      <c r="E748" s="276"/>
      <c r="F748" s="276"/>
      <c r="G748" s="285"/>
      <c r="H748" s="276"/>
      <c r="I748" s="285"/>
      <c r="J748" s="276"/>
      <c r="K748" s="285"/>
      <c r="L748" s="276"/>
      <c r="M748" s="276"/>
      <c r="N748" s="285"/>
      <c r="O748" s="276"/>
      <c r="P748" s="276"/>
      <c r="Q748" s="276"/>
      <c r="R748" s="276"/>
      <c r="S748" s="276"/>
      <c r="T748" s="276"/>
      <c r="U748" s="276"/>
      <c r="V748" s="276"/>
      <c r="W748" s="276"/>
      <c r="X748" s="276"/>
      <c r="Y748" s="276"/>
      <c r="Z748" s="276"/>
      <c r="AA748" s="276"/>
      <c r="AB748" s="276"/>
      <c r="AC748" s="276"/>
      <c r="AD748" s="276"/>
      <c r="AE748" s="276"/>
      <c r="AF748" s="276"/>
    </row>
    <row r="749" spans="1:32">
      <c r="A749" s="276"/>
      <c r="B749" s="276"/>
      <c r="C749" s="276"/>
      <c r="D749" s="285"/>
      <c r="E749" s="276"/>
      <c r="F749" s="276"/>
      <c r="G749" s="285"/>
      <c r="H749" s="276"/>
      <c r="I749" s="285"/>
      <c r="J749" s="276"/>
      <c r="K749" s="285"/>
      <c r="L749" s="276"/>
      <c r="M749" s="276"/>
      <c r="N749" s="285"/>
      <c r="O749" s="276"/>
      <c r="P749" s="276"/>
      <c r="Q749" s="276"/>
      <c r="R749" s="276"/>
      <c r="S749" s="276"/>
      <c r="T749" s="276"/>
      <c r="U749" s="276"/>
      <c r="V749" s="276"/>
      <c r="W749" s="276"/>
      <c r="X749" s="276"/>
      <c r="Y749" s="276"/>
      <c r="Z749" s="276"/>
      <c r="AA749" s="276"/>
      <c r="AB749" s="276"/>
      <c r="AC749" s="276"/>
      <c r="AD749" s="276"/>
      <c r="AE749" s="276"/>
      <c r="AF749" s="276"/>
    </row>
    <row r="750" spans="1:32">
      <c r="A750" s="276"/>
      <c r="B750" s="276"/>
      <c r="C750" s="276"/>
      <c r="D750" s="285"/>
      <c r="E750" s="276"/>
      <c r="F750" s="276"/>
      <c r="G750" s="285"/>
      <c r="H750" s="276"/>
      <c r="I750" s="285"/>
      <c r="J750" s="276"/>
      <c r="K750" s="285"/>
      <c r="L750" s="276"/>
      <c r="M750" s="276"/>
      <c r="N750" s="285"/>
      <c r="O750" s="276"/>
      <c r="P750" s="276"/>
      <c r="Q750" s="276"/>
      <c r="R750" s="276"/>
      <c r="S750" s="276"/>
      <c r="T750" s="276"/>
      <c r="U750" s="276"/>
      <c r="V750" s="276"/>
      <c r="W750" s="276"/>
      <c r="X750" s="276"/>
      <c r="Y750" s="276"/>
      <c r="Z750" s="276"/>
      <c r="AA750" s="276"/>
      <c r="AB750" s="276"/>
      <c r="AC750" s="276"/>
      <c r="AD750" s="276"/>
      <c r="AE750" s="276"/>
      <c r="AF750" s="276"/>
    </row>
    <row r="751" spans="1:32">
      <c r="A751" s="276"/>
      <c r="B751" s="276"/>
      <c r="C751" s="276"/>
      <c r="D751" s="285"/>
      <c r="E751" s="276"/>
      <c r="F751" s="276"/>
      <c r="G751" s="285"/>
      <c r="H751" s="276"/>
      <c r="I751" s="285"/>
      <c r="J751" s="276"/>
      <c r="K751" s="285"/>
      <c r="L751" s="276"/>
      <c r="M751" s="276"/>
      <c r="N751" s="285"/>
      <c r="O751" s="276"/>
      <c r="P751" s="276"/>
      <c r="Q751" s="276"/>
      <c r="R751" s="276"/>
      <c r="S751" s="276"/>
      <c r="T751" s="276"/>
      <c r="U751" s="276"/>
      <c r="V751" s="276"/>
      <c r="W751" s="276"/>
      <c r="X751" s="276"/>
      <c r="Y751" s="276"/>
      <c r="Z751" s="276"/>
      <c r="AA751" s="276"/>
      <c r="AB751" s="276"/>
      <c r="AC751" s="276"/>
      <c r="AD751" s="276"/>
      <c r="AE751" s="276"/>
      <c r="AF751" s="276"/>
    </row>
    <row r="752" spans="1:32">
      <c r="A752" s="276"/>
      <c r="B752" s="276"/>
      <c r="C752" s="276"/>
      <c r="D752" s="285"/>
      <c r="E752" s="276"/>
      <c r="F752" s="276"/>
      <c r="G752" s="285"/>
      <c r="H752" s="276"/>
      <c r="I752" s="285"/>
      <c r="J752" s="276"/>
      <c r="K752" s="285"/>
      <c r="L752" s="276"/>
      <c r="M752" s="276"/>
      <c r="N752" s="285"/>
      <c r="O752" s="276"/>
      <c r="P752" s="276"/>
      <c r="Q752" s="276"/>
      <c r="R752" s="276"/>
      <c r="S752" s="276"/>
      <c r="T752" s="276"/>
      <c r="U752" s="276"/>
      <c r="V752" s="276"/>
      <c r="W752" s="276"/>
      <c r="X752" s="276"/>
      <c r="Y752" s="276"/>
      <c r="Z752" s="276"/>
      <c r="AA752" s="276"/>
      <c r="AB752" s="276"/>
      <c r="AC752" s="276"/>
      <c r="AD752" s="276"/>
      <c r="AE752" s="276"/>
      <c r="AF752" s="276"/>
    </row>
    <row r="753" spans="1:32">
      <c r="A753" s="276"/>
      <c r="B753" s="276"/>
      <c r="C753" s="276"/>
      <c r="D753" s="285"/>
      <c r="E753" s="276"/>
      <c r="F753" s="276"/>
      <c r="G753" s="285"/>
      <c r="H753" s="276"/>
      <c r="I753" s="285"/>
      <c r="J753" s="276"/>
      <c r="K753" s="285"/>
      <c r="L753" s="276"/>
      <c r="M753" s="276"/>
      <c r="N753" s="285"/>
      <c r="O753" s="276"/>
      <c r="P753" s="276"/>
      <c r="Q753" s="276"/>
      <c r="R753" s="276"/>
      <c r="S753" s="276"/>
      <c r="T753" s="276"/>
      <c r="U753" s="276"/>
      <c r="V753" s="276"/>
      <c r="W753" s="276"/>
      <c r="X753" s="276"/>
      <c r="Y753" s="276"/>
      <c r="Z753" s="276"/>
      <c r="AA753" s="276"/>
      <c r="AB753" s="276"/>
      <c r="AC753" s="276"/>
      <c r="AD753" s="276"/>
      <c r="AE753" s="276"/>
      <c r="AF753" s="276"/>
    </row>
    <row r="754" spans="1:32">
      <c r="A754" s="276"/>
      <c r="B754" s="276"/>
      <c r="C754" s="276"/>
      <c r="D754" s="285"/>
      <c r="E754" s="276"/>
      <c r="F754" s="276"/>
      <c r="G754" s="285"/>
      <c r="H754" s="276"/>
      <c r="I754" s="285"/>
      <c r="J754" s="276"/>
      <c r="K754" s="285"/>
      <c r="L754" s="276"/>
      <c r="M754" s="276"/>
      <c r="N754" s="285"/>
      <c r="O754" s="276"/>
      <c r="P754" s="276"/>
      <c r="Q754" s="276"/>
      <c r="R754" s="276"/>
      <c r="S754" s="276"/>
      <c r="T754" s="276"/>
      <c r="U754" s="276"/>
      <c r="V754" s="276"/>
      <c r="W754" s="276"/>
      <c r="X754" s="276"/>
      <c r="Y754" s="276"/>
      <c r="Z754" s="276"/>
      <c r="AA754" s="276"/>
      <c r="AB754" s="276"/>
      <c r="AC754" s="276"/>
      <c r="AD754" s="276"/>
      <c r="AE754" s="276"/>
      <c r="AF754" s="276"/>
    </row>
    <row r="755" spans="1:32">
      <c r="A755" s="276"/>
      <c r="B755" s="276"/>
      <c r="C755" s="276"/>
      <c r="D755" s="285"/>
      <c r="E755" s="276"/>
      <c r="F755" s="276"/>
      <c r="G755" s="285"/>
      <c r="H755" s="276"/>
      <c r="I755" s="285"/>
      <c r="J755" s="276"/>
      <c r="K755" s="285"/>
      <c r="L755" s="276"/>
      <c r="M755" s="276"/>
      <c r="N755" s="285"/>
      <c r="O755" s="276"/>
      <c r="P755" s="276"/>
      <c r="Q755" s="276"/>
      <c r="R755" s="276"/>
      <c r="S755" s="276"/>
      <c r="T755" s="276"/>
      <c r="U755" s="276"/>
      <c r="V755" s="276"/>
      <c r="W755" s="276"/>
      <c r="X755" s="276"/>
      <c r="Y755" s="276"/>
      <c r="Z755" s="276"/>
      <c r="AA755" s="276"/>
      <c r="AB755" s="276"/>
      <c r="AC755" s="276"/>
      <c r="AD755" s="276"/>
      <c r="AE755" s="276"/>
      <c r="AF755" s="276"/>
    </row>
    <row r="756" spans="1:32">
      <c r="A756" s="276"/>
      <c r="B756" s="276"/>
      <c r="C756" s="276"/>
      <c r="D756" s="285"/>
      <c r="E756" s="276"/>
      <c r="F756" s="276"/>
      <c r="G756" s="285"/>
      <c r="H756" s="276"/>
      <c r="I756" s="285"/>
      <c r="J756" s="276"/>
      <c r="K756" s="285"/>
      <c r="L756" s="276"/>
      <c r="M756" s="276"/>
      <c r="N756" s="285"/>
      <c r="O756" s="276"/>
      <c r="P756" s="276"/>
      <c r="Q756" s="276"/>
      <c r="R756" s="276"/>
      <c r="S756" s="276"/>
      <c r="T756" s="276"/>
      <c r="U756" s="276"/>
      <c r="V756" s="276"/>
      <c r="W756" s="276"/>
      <c r="X756" s="276"/>
      <c r="Y756" s="276"/>
      <c r="Z756" s="276"/>
      <c r="AA756" s="276"/>
      <c r="AB756" s="276"/>
      <c r="AC756" s="276"/>
      <c r="AD756" s="276"/>
      <c r="AE756" s="276"/>
      <c r="AF756" s="276"/>
    </row>
    <row r="757" spans="1:32">
      <c r="A757" s="276"/>
      <c r="B757" s="276"/>
      <c r="C757" s="276"/>
      <c r="D757" s="285"/>
      <c r="E757" s="276"/>
      <c r="F757" s="276"/>
      <c r="G757" s="285"/>
      <c r="H757" s="276"/>
      <c r="I757" s="285"/>
      <c r="J757" s="276"/>
      <c r="K757" s="285"/>
      <c r="L757" s="276"/>
      <c r="M757" s="276"/>
      <c r="N757" s="285"/>
      <c r="O757" s="276"/>
      <c r="P757" s="276"/>
      <c r="Q757" s="276"/>
      <c r="R757" s="276"/>
      <c r="S757" s="276"/>
      <c r="T757" s="276"/>
      <c r="U757" s="276"/>
      <c r="V757" s="276"/>
      <c r="W757" s="276"/>
      <c r="X757" s="276"/>
      <c r="Y757" s="276"/>
      <c r="Z757" s="276"/>
      <c r="AA757" s="276"/>
      <c r="AB757" s="276"/>
      <c r="AC757" s="276"/>
      <c r="AD757" s="276"/>
      <c r="AE757" s="276"/>
      <c r="AF757" s="276"/>
    </row>
    <row r="758" spans="1:32">
      <c r="A758" s="276"/>
      <c r="B758" s="276"/>
      <c r="C758" s="276"/>
      <c r="D758" s="285"/>
      <c r="E758" s="276"/>
      <c r="F758" s="276"/>
      <c r="G758" s="285"/>
      <c r="H758" s="276"/>
      <c r="I758" s="285"/>
      <c r="J758" s="276"/>
      <c r="K758" s="285"/>
      <c r="L758" s="276"/>
      <c r="M758" s="276"/>
      <c r="N758" s="285"/>
      <c r="O758" s="276"/>
      <c r="P758" s="276"/>
      <c r="Q758" s="276"/>
      <c r="R758" s="276"/>
      <c r="S758" s="276"/>
      <c r="T758" s="276"/>
      <c r="U758" s="276"/>
      <c r="V758" s="276"/>
      <c r="W758" s="276"/>
      <c r="X758" s="276"/>
      <c r="Y758" s="276"/>
      <c r="Z758" s="276"/>
      <c r="AA758" s="276"/>
      <c r="AB758" s="276"/>
      <c r="AC758" s="276"/>
      <c r="AD758" s="276"/>
      <c r="AE758" s="276"/>
      <c r="AF758" s="276"/>
    </row>
    <row r="759" spans="1:32">
      <c r="A759" s="276"/>
      <c r="B759" s="276"/>
      <c r="C759" s="276"/>
      <c r="D759" s="285"/>
      <c r="E759" s="276"/>
      <c r="F759" s="276"/>
      <c r="G759" s="285"/>
      <c r="H759" s="276"/>
      <c r="I759" s="285"/>
      <c r="J759" s="276"/>
      <c r="K759" s="285"/>
      <c r="L759" s="276"/>
      <c r="M759" s="276"/>
      <c r="N759" s="285"/>
      <c r="O759" s="276"/>
      <c r="P759" s="276"/>
      <c r="Q759" s="276"/>
      <c r="R759" s="276"/>
      <c r="S759" s="276"/>
      <c r="T759" s="276"/>
      <c r="U759" s="276"/>
      <c r="V759" s="276"/>
      <c r="W759" s="276"/>
      <c r="X759" s="276"/>
      <c r="Y759" s="276"/>
      <c r="Z759" s="276"/>
      <c r="AA759" s="276"/>
      <c r="AB759" s="276"/>
      <c r="AC759" s="276"/>
      <c r="AD759" s="276"/>
      <c r="AE759" s="276"/>
      <c r="AF759" s="276"/>
    </row>
    <row r="760" spans="1:32">
      <c r="A760" s="276"/>
      <c r="B760" s="276"/>
      <c r="C760" s="276"/>
      <c r="D760" s="285"/>
      <c r="E760" s="276"/>
      <c r="F760" s="276"/>
      <c r="G760" s="285"/>
      <c r="H760" s="276"/>
      <c r="I760" s="285"/>
      <c r="J760" s="276"/>
      <c r="K760" s="285"/>
      <c r="L760" s="276"/>
      <c r="M760" s="276"/>
      <c r="N760" s="285"/>
      <c r="O760" s="276"/>
      <c r="P760" s="276"/>
      <c r="Q760" s="276"/>
      <c r="R760" s="276"/>
      <c r="S760" s="276"/>
      <c r="T760" s="276"/>
      <c r="U760" s="276"/>
      <c r="V760" s="276"/>
      <c r="W760" s="276"/>
      <c r="X760" s="276"/>
      <c r="Y760" s="276"/>
      <c r="Z760" s="276"/>
      <c r="AA760" s="276"/>
      <c r="AB760" s="276"/>
      <c r="AC760" s="276"/>
      <c r="AD760" s="276"/>
      <c r="AE760" s="276"/>
      <c r="AF760" s="276"/>
    </row>
    <row r="761" spans="1:32">
      <c r="A761" s="276"/>
      <c r="B761" s="276"/>
      <c r="C761" s="276"/>
      <c r="D761" s="285"/>
      <c r="E761" s="276"/>
      <c r="F761" s="276"/>
      <c r="G761" s="285"/>
      <c r="H761" s="276"/>
      <c r="I761" s="285"/>
      <c r="J761" s="276"/>
      <c r="K761" s="285"/>
      <c r="L761" s="276"/>
      <c r="M761" s="276"/>
      <c r="N761" s="285"/>
      <c r="O761" s="276"/>
      <c r="P761" s="276"/>
      <c r="Q761" s="276"/>
      <c r="R761" s="276"/>
      <c r="S761" s="276"/>
      <c r="T761" s="276"/>
      <c r="U761" s="276"/>
      <c r="V761" s="276"/>
      <c r="W761" s="276"/>
      <c r="X761" s="276"/>
      <c r="Y761" s="276"/>
      <c r="Z761" s="276"/>
      <c r="AA761" s="276"/>
      <c r="AB761" s="276"/>
      <c r="AC761" s="276"/>
      <c r="AD761" s="276"/>
      <c r="AE761" s="276"/>
      <c r="AF761" s="276"/>
    </row>
    <row r="762" spans="1:32">
      <c r="A762" s="276"/>
      <c r="B762" s="276"/>
      <c r="C762" s="276"/>
      <c r="D762" s="285"/>
      <c r="E762" s="276"/>
      <c r="F762" s="276"/>
      <c r="G762" s="285"/>
      <c r="H762" s="276"/>
      <c r="I762" s="285"/>
      <c r="J762" s="276"/>
      <c r="K762" s="285"/>
      <c r="L762" s="276"/>
      <c r="M762" s="276"/>
      <c r="N762" s="285"/>
      <c r="O762" s="276"/>
      <c r="P762" s="276"/>
      <c r="Q762" s="276"/>
      <c r="R762" s="276"/>
      <c r="S762" s="276"/>
      <c r="T762" s="276"/>
      <c r="U762" s="276"/>
      <c r="V762" s="276"/>
      <c r="W762" s="276"/>
      <c r="X762" s="276"/>
      <c r="Y762" s="276"/>
      <c r="Z762" s="276"/>
      <c r="AA762" s="276"/>
      <c r="AB762" s="276"/>
      <c r="AC762" s="276"/>
      <c r="AD762" s="276"/>
      <c r="AE762" s="276"/>
      <c r="AF762" s="276"/>
    </row>
    <row r="763" spans="1:32">
      <c r="A763" s="276"/>
      <c r="B763" s="276"/>
      <c r="C763" s="276"/>
      <c r="D763" s="285"/>
      <c r="E763" s="276"/>
      <c r="F763" s="276"/>
      <c r="G763" s="285"/>
      <c r="H763" s="276"/>
      <c r="I763" s="285"/>
      <c r="J763" s="276"/>
      <c r="K763" s="285"/>
      <c r="L763" s="276"/>
      <c r="M763" s="276"/>
      <c r="N763" s="285"/>
      <c r="O763" s="276"/>
      <c r="P763" s="276"/>
      <c r="Q763" s="276"/>
      <c r="R763" s="276"/>
      <c r="S763" s="276"/>
      <c r="T763" s="276"/>
      <c r="U763" s="276"/>
      <c r="V763" s="276"/>
      <c r="W763" s="276"/>
      <c r="X763" s="276"/>
      <c r="Y763" s="276"/>
      <c r="Z763" s="276"/>
      <c r="AA763" s="276"/>
      <c r="AB763" s="276"/>
      <c r="AC763" s="276"/>
      <c r="AD763" s="276"/>
      <c r="AE763" s="276"/>
      <c r="AF763" s="276"/>
    </row>
    <row r="764" spans="1:32">
      <c r="A764" s="276"/>
      <c r="B764" s="276"/>
      <c r="C764" s="276"/>
      <c r="D764" s="285"/>
      <c r="E764" s="276"/>
      <c r="F764" s="276"/>
      <c r="G764" s="285"/>
      <c r="H764" s="276"/>
      <c r="I764" s="285"/>
      <c r="J764" s="276"/>
      <c r="K764" s="285"/>
      <c r="L764" s="276"/>
      <c r="M764" s="276"/>
      <c r="N764" s="285"/>
      <c r="O764" s="276"/>
      <c r="P764" s="276"/>
      <c r="Q764" s="276"/>
      <c r="R764" s="276"/>
      <c r="S764" s="276"/>
      <c r="T764" s="276"/>
      <c r="U764" s="276"/>
      <c r="V764" s="276"/>
      <c r="W764" s="276"/>
      <c r="X764" s="276"/>
      <c r="Y764" s="276"/>
      <c r="Z764" s="276"/>
      <c r="AA764" s="276"/>
      <c r="AB764" s="276"/>
      <c r="AC764" s="276"/>
      <c r="AD764" s="276"/>
      <c r="AE764" s="276"/>
      <c r="AF764" s="276"/>
    </row>
    <row r="765" spans="1:32">
      <c r="A765" s="276"/>
      <c r="B765" s="276"/>
      <c r="C765" s="276"/>
      <c r="D765" s="285"/>
      <c r="E765" s="276"/>
      <c r="F765" s="276"/>
      <c r="G765" s="285"/>
      <c r="H765" s="276"/>
      <c r="I765" s="285"/>
      <c r="J765" s="276"/>
      <c r="K765" s="285"/>
      <c r="L765" s="276"/>
      <c r="M765" s="276"/>
      <c r="N765" s="285"/>
      <c r="O765" s="276"/>
      <c r="P765" s="276"/>
      <c r="Q765" s="276"/>
      <c r="R765" s="276"/>
      <c r="S765" s="276"/>
      <c r="T765" s="276"/>
      <c r="U765" s="276"/>
      <c r="V765" s="276"/>
      <c r="W765" s="276"/>
      <c r="X765" s="276"/>
      <c r="Y765" s="276"/>
      <c r="Z765" s="276"/>
      <c r="AA765" s="276"/>
      <c r="AB765" s="276"/>
      <c r="AC765" s="276"/>
      <c r="AD765" s="276"/>
      <c r="AE765" s="276"/>
      <c r="AF765" s="276"/>
    </row>
    <row r="766" spans="1:32">
      <c r="A766" s="276"/>
      <c r="B766" s="276"/>
      <c r="C766" s="276"/>
      <c r="D766" s="285"/>
      <c r="E766" s="276"/>
      <c r="F766" s="276"/>
      <c r="G766" s="285"/>
      <c r="H766" s="276"/>
      <c r="I766" s="285"/>
      <c r="J766" s="276"/>
      <c r="K766" s="285"/>
      <c r="L766" s="276"/>
      <c r="M766" s="276"/>
      <c r="N766" s="285"/>
      <c r="O766" s="276"/>
      <c r="P766" s="276"/>
      <c r="Q766" s="276"/>
      <c r="R766" s="276"/>
      <c r="S766" s="276"/>
      <c r="T766" s="276"/>
      <c r="U766" s="276"/>
      <c r="V766" s="276"/>
      <c r="W766" s="276"/>
      <c r="X766" s="276"/>
      <c r="Y766" s="276"/>
      <c r="Z766" s="276"/>
      <c r="AA766" s="276"/>
      <c r="AB766" s="276"/>
      <c r="AC766" s="276"/>
      <c r="AD766" s="276"/>
      <c r="AE766" s="276"/>
      <c r="AF766" s="276"/>
    </row>
    <row r="767" spans="1:32">
      <c r="A767" s="276"/>
      <c r="B767" s="276"/>
      <c r="C767" s="276"/>
      <c r="D767" s="285"/>
      <c r="E767" s="276"/>
      <c r="F767" s="276"/>
      <c r="G767" s="285"/>
      <c r="H767" s="276"/>
      <c r="I767" s="285"/>
      <c r="J767" s="276"/>
      <c r="K767" s="285"/>
      <c r="L767" s="276"/>
      <c r="M767" s="276"/>
      <c r="N767" s="285"/>
      <c r="O767" s="276"/>
      <c r="P767" s="276"/>
      <c r="Q767" s="276"/>
      <c r="R767" s="276"/>
      <c r="S767" s="276"/>
      <c r="T767" s="276"/>
      <c r="U767" s="276"/>
      <c r="V767" s="276"/>
      <c r="W767" s="276"/>
      <c r="X767" s="276"/>
      <c r="Y767" s="276"/>
      <c r="Z767" s="276"/>
      <c r="AA767" s="276"/>
      <c r="AB767" s="276"/>
      <c r="AC767" s="276"/>
      <c r="AD767" s="276"/>
      <c r="AE767" s="276"/>
      <c r="AF767" s="276"/>
    </row>
    <row r="768" spans="1:32">
      <c r="A768" s="276"/>
      <c r="B768" s="276"/>
      <c r="C768" s="276"/>
      <c r="D768" s="285"/>
      <c r="E768" s="276"/>
      <c r="F768" s="276"/>
      <c r="G768" s="285"/>
      <c r="H768" s="276"/>
      <c r="I768" s="285"/>
      <c r="J768" s="276"/>
      <c r="K768" s="285"/>
      <c r="L768" s="276"/>
      <c r="M768" s="276"/>
      <c r="N768" s="285"/>
      <c r="O768" s="276"/>
      <c r="P768" s="276"/>
      <c r="Q768" s="276"/>
      <c r="R768" s="276"/>
      <c r="S768" s="276"/>
      <c r="T768" s="276"/>
      <c r="U768" s="276"/>
      <c r="V768" s="276"/>
      <c r="W768" s="276"/>
      <c r="X768" s="276"/>
      <c r="Y768" s="276"/>
      <c r="Z768" s="276"/>
      <c r="AA768" s="276"/>
      <c r="AB768" s="276"/>
      <c r="AC768" s="276"/>
      <c r="AD768" s="276"/>
      <c r="AE768" s="276"/>
      <c r="AF768" s="276"/>
    </row>
    <row r="769" spans="1:32">
      <c r="A769" s="276"/>
      <c r="B769" s="276"/>
      <c r="C769" s="276"/>
      <c r="D769" s="285"/>
      <c r="E769" s="276"/>
      <c r="F769" s="276"/>
      <c r="G769" s="285"/>
      <c r="H769" s="276"/>
      <c r="I769" s="285"/>
      <c r="J769" s="276"/>
      <c r="K769" s="285"/>
      <c r="L769" s="276"/>
      <c r="M769" s="276"/>
      <c r="N769" s="285"/>
      <c r="O769" s="276"/>
      <c r="P769" s="276"/>
      <c r="Q769" s="276"/>
      <c r="R769" s="276"/>
      <c r="S769" s="276"/>
      <c r="T769" s="276"/>
      <c r="U769" s="276"/>
      <c r="V769" s="276"/>
      <c r="W769" s="276"/>
      <c r="X769" s="276"/>
      <c r="Y769" s="276"/>
      <c r="Z769" s="276"/>
      <c r="AA769" s="276"/>
      <c r="AB769" s="276"/>
      <c r="AC769" s="276"/>
      <c r="AD769" s="276"/>
      <c r="AE769" s="276"/>
      <c r="AF769" s="276"/>
    </row>
    <row r="770" spans="1:32">
      <c r="A770" s="276"/>
      <c r="B770" s="276"/>
      <c r="C770" s="276"/>
      <c r="D770" s="285"/>
      <c r="E770" s="276"/>
      <c r="F770" s="276"/>
      <c r="G770" s="285"/>
      <c r="H770" s="276"/>
      <c r="I770" s="285"/>
      <c r="J770" s="276"/>
      <c r="K770" s="285"/>
      <c r="L770" s="276"/>
      <c r="M770" s="276"/>
      <c r="N770" s="285"/>
      <c r="O770" s="276"/>
      <c r="P770" s="276"/>
      <c r="Q770" s="276"/>
      <c r="R770" s="276"/>
      <c r="S770" s="276"/>
      <c r="T770" s="276"/>
      <c r="U770" s="276"/>
      <c r="V770" s="276"/>
      <c r="W770" s="276"/>
      <c r="X770" s="276"/>
      <c r="Y770" s="276"/>
      <c r="Z770" s="276"/>
      <c r="AA770" s="276"/>
      <c r="AB770" s="276"/>
      <c r="AC770" s="276"/>
      <c r="AD770" s="276"/>
      <c r="AE770" s="276"/>
      <c r="AF770" s="276"/>
    </row>
    <row r="771" spans="1:32">
      <c r="A771" s="276"/>
      <c r="B771" s="276"/>
      <c r="C771" s="276"/>
      <c r="D771" s="285"/>
      <c r="E771" s="276"/>
      <c r="F771" s="276"/>
      <c r="G771" s="285"/>
      <c r="H771" s="276"/>
      <c r="I771" s="285"/>
      <c r="J771" s="276"/>
      <c r="K771" s="285"/>
      <c r="L771" s="276"/>
      <c r="M771" s="276"/>
      <c r="N771" s="285"/>
      <c r="O771" s="276"/>
      <c r="P771" s="276"/>
      <c r="Q771" s="276"/>
      <c r="R771" s="276"/>
      <c r="S771" s="276"/>
      <c r="T771" s="276"/>
      <c r="U771" s="276"/>
      <c r="V771" s="276"/>
      <c r="W771" s="276"/>
      <c r="X771" s="276"/>
      <c r="Y771" s="276"/>
      <c r="Z771" s="276"/>
      <c r="AA771" s="276"/>
      <c r="AB771" s="276"/>
      <c r="AC771" s="276"/>
      <c r="AD771" s="276"/>
      <c r="AE771" s="276"/>
      <c r="AF771" s="276"/>
    </row>
    <row r="772" spans="1:32">
      <c r="A772" s="276"/>
      <c r="B772" s="276"/>
      <c r="C772" s="276"/>
      <c r="D772" s="285"/>
      <c r="E772" s="276"/>
      <c r="F772" s="276"/>
      <c r="G772" s="285"/>
      <c r="H772" s="276"/>
      <c r="I772" s="285"/>
      <c r="J772" s="276"/>
      <c r="K772" s="285"/>
      <c r="L772" s="276"/>
      <c r="M772" s="276"/>
      <c r="N772" s="285"/>
      <c r="O772" s="276"/>
      <c r="P772" s="276"/>
      <c r="Q772" s="276"/>
      <c r="R772" s="276"/>
      <c r="S772" s="276"/>
      <c r="T772" s="276"/>
      <c r="U772" s="276"/>
      <c r="V772" s="276"/>
      <c r="W772" s="276"/>
      <c r="X772" s="276"/>
      <c r="Y772" s="276"/>
      <c r="Z772" s="276"/>
      <c r="AA772" s="276"/>
      <c r="AB772" s="276"/>
      <c r="AC772" s="276"/>
      <c r="AD772" s="276"/>
      <c r="AE772" s="276"/>
      <c r="AF772" s="276"/>
    </row>
    <row r="773" spans="1:32">
      <c r="A773" s="276"/>
      <c r="B773" s="276"/>
      <c r="C773" s="276"/>
      <c r="D773" s="285"/>
      <c r="E773" s="276"/>
      <c r="F773" s="276"/>
      <c r="G773" s="285"/>
      <c r="H773" s="276"/>
      <c r="I773" s="285"/>
      <c r="J773" s="276"/>
      <c r="K773" s="285"/>
      <c r="L773" s="276"/>
      <c r="M773" s="276"/>
      <c r="N773" s="285"/>
      <c r="O773" s="276"/>
      <c r="P773" s="276"/>
      <c r="Q773" s="276"/>
      <c r="R773" s="276"/>
      <c r="S773" s="276"/>
      <c r="T773" s="276"/>
      <c r="U773" s="276"/>
      <c r="V773" s="276"/>
      <c r="W773" s="276"/>
      <c r="X773" s="276"/>
      <c r="Y773" s="276"/>
      <c r="Z773" s="276"/>
      <c r="AA773" s="276"/>
      <c r="AB773" s="276"/>
      <c r="AC773" s="276"/>
      <c r="AD773" s="276"/>
      <c r="AE773" s="276"/>
      <c r="AF773" s="276"/>
    </row>
    <row r="774" spans="1:32">
      <c r="A774" s="276"/>
      <c r="B774" s="276"/>
      <c r="C774" s="276"/>
      <c r="D774" s="285"/>
      <c r="E774" s="276"/>
      <c r="F774" s="276"/>
      <c r="G774" s="285"/>
      <c r="H774" s="276"/>
      <c r="I774" s="285"/>
      <c r="J774" s="276"/>
      <c r="K774" s="285"/>
      <c r="L774" s="276"/>
      <c r="M774" s="276"/>
      <c r="N774" s="285"/>
      <c r="O774" s="276"/>
      <c r="P774" s="276"/>
      <c r="Q774" s="276"/>
      <c r="R774" s="276"/>
      <c r="S774" s="276"/>
      <c r="T774" s="276"/>
      <c r="U774" s="276"/>
      <c r="V774" s="276"/>
      <c r="W774" s="276"/>
      <c r="X774" s="276"/>
      <c r="Y774" s="276"/>
      <c r="Z774" s="276"/>
      <c r="AA774" s="276"/>
      <c r="AB774" s="276"/>
      <c r="AC774" s="276"/>
      <c r="AD774" s="276"/>
      <c r="AE774" s="276"/>
      <c r="AF774" s="276"/>
    </row>
    <row r="775" spans="1:32">
      <c r="A775" s="276"/>
      <c r="B775" s="276"/>
      <c r="C775" s="276"/>
      <c r="D775" s="285"/>
      <c r="E775" s="276"/>
      <c r="F775" s="276"/>
      <c r="G775" s="285"/>
      <c r="H775" s="276"/>
      <c r="I775" s="285"/>
      <c r="J775" s="276"/>
      <c r="K775" s="285"/>
      <c r="L775" s="276"/>
      <c r="M775" s="276"/>
      <c r="N775" s="285"/>
      <c r="O775" s="276"/>
      <c r="P775" s="276"/>
      <c r="Q775" s="276"/>
      <c r="R775" s="276"/>
      <c r="S775" s="276"/>
      <c r="T775" s="276"/>
      <c r="U775" s="276"/>
      <c r="V775" s="276"/>
      <c r="W775" s="276"/>
      <c r="X775" s="276"/>
      <c r="Y775" s="276"/>
      <c r="Z775" s="276"/>
      <c r="AA775" s="276"/>
      <c r="AB775" s="276"/>
      <c r="AC775" s="276"/>
      <c r="AD775" s="276"/>
      <c r="AE775" s="276"/>
      <c r="AF775" s="276"/>
    </row>
    <row r="776" spans="1:32">
      <c r="A776" s="276"/>
      <c r="B776" s="276"/>
      <c r="C776" s="276"/>
      <c r="D776" s="285"/>
      <c r="E776" s="276"/>
      <c r="F776" s="276"/>
      <c r="G776" s="285"/>
      <c r="H776" s="276"/>
      <c r="I776" s="285"/>
      <c r="J776" s="276"/>
      <c r="K776" s="285"/>
      <c r="L776" s="276"/>
      <c r="M776" s="276"/>
      <c r="N776" s="285"/>
      <c r="O776" s="276"/>
      <c r="P776" s="276"/>
      <c r="Q776" s="276"/>
      <c r="R776" s="276"/>
      <c r="S776" s="276"/>
      <c r="T776" s="276"/>
      <c r="U776" s="276"/>
      <c r="V776" s="276"/>
      <c r="W776" s="276"/>
      <c r="X776" s="276"/>
      <c r="Y776" s="276"/>
      <c r="Z776" s="276"/>
      <c r="AA776" s="276"/>
      <c r="AB776" s="276"/>
      <c r="AC776" s="276"/>
      <c r="AD776" s="276"/>
      <c r="AE776" s="276"/>
      <c r="AF776" s="276"/>
    </row>
    <row r="777" spans="1:32">
      <c r="A777" s="276"/>
      <c r="B777" s="276"/>
      <c r="C777" s="276"/>
      <c r="D777" s="285"/>
      <c r="E777" s="276"/>
      <c r="F777" s="276"/>
      <c r="G777" s="285"/>
      <c r="H777" s="276"/>
      <c r="I777" s="285"/>
      <c r="J777" s="276"/>
      <c r="K777" s="285"/>
      <c r="L777" s="276"/>
      <c r="M777" s="276"/>
      <c r="N777" s="285"/>
      <c r="O777" s="276"/>
      <c r="P777" s="276"/>
      <c r="Q777" s="276"/>
      <c r="R777" s="276"/>
      <c r="S777" s="276"/>
      <c r="T777" s="276"/>
      <c r="U777" s="276"/>
      <c r="V777" s="276"/>
      <c r="W777" s="276"/>
      <c r="X777" s="276"/>
      <c r="Y777" s="276"/>
      <c r="Z777" s="276"/>
      <c r="AA777" s="276"/>
      <c r="AB777" s="276"/>
      <c r="AC777" s="276"/>
      <c r="AD777" s="276"/>
      <c r="AE777" s="276"/>
      <c r="AF777" s="276"/>
    </row>
    <row r="778" spans="1:32">
      <c r="A778" s="276"/>
      <c r="B778" s="276"/>
      <c r="C778" s="276"/>
      <c r="D778" s="285"/>
      <c r="E778" s="276"/>
      <c r="F778" s="276"/>
      <c r="G778" s="285"/>
      <c r="H778" s="276"/>
      <c r="I778" s="285"/>
      <c r="J778" s="276"/>
      <c r="K778" s="285"/>
      <c r="L778" s="276"/>
      <c r="M778" s="276"/>
      <c r="N778" s="285"/>
      <c r="O778" s="276"/>
      <c r="P778" s="276"/>
      <c r="Q778" s="276"/>
      <c r="R778" s="276"/>
      <c r="S778" s="276"/>
      <c r="T778" s="276"/>
      <c r="U778" s="276"/>
      <c r="V778" s="276"/>
      <c r="W778" s="276"/>
      <c r="X778" s="276"/>
      <c r="Y778" s="276"/>
      <c r="Z778" s="276"/>
      <c r="AA778" s="276"/>
      <c r="AB778" s="276"/>
      <c r="AC778" s="276"/>
      <c r="AD778" s="276"/>
      <c r="AE778" s="276"/>
      <c r="AF778" s="276"/>
    </row>
    <row r="779" spans="1:32">
      <c r="A779" s="276"/>
      <c r="B779" s="276"/>
      <c r="C779" s="276"/>
      <c r="D779" s="285"/>
      <c r="E779" s="276"/>
      <c r="F779" s="276"/>
      <c r="G779" s="285"/>
      <c r="H779" s="276"/>
      <c r="I779" s="285"/>
      <c r="J779" s="276"/>
      <c r="K779" s="285"/>
      <c r="L779" s="276"/>
      <c r="M779" s="276"/>
      <c r="N779" s="285"/>
      <c r="O779" s="276"/>
      <c r="P779" s="276"/>
      <c r="Q779" s="276"/>
      <c r="R779" s="276"/>
      <c r="S779" s="276"/>
      <c r="T779" s="276"/>
      <c r="U779" s="276"/>
      <c r="V779" s="276"/>
      <c r="W779" s="276"/>
      <c r="X779" s="276"/>
      <c r="Y779" s="276"/>
      <c r="Z779" s="276"/>
      <c r="AA779" s="276"/>
      <c r="AB779" s="276"/>
      <c r="AC779" s="276"/>
      <c r="AD779" s="276"/>
      <c r="AE779" s="276"/>
      <c r="AF779" s="276"/>
    </row>
    <row r="780" spans="1:32">
      <c r="A780" s="276"/>
      <c r="B780" s="276"/>
      <c r="C780" s="276"/>
      <c r="D780" s="285"/>
      <c r="E780" s="276"/>
      <c r="F780" s="276"/>
      <c r="G780" s="285"/>
      <c r="H780" s="276"/>
      <c r="I780" s="285"/>
      <c r="J780" s="276"/>
      <c r="K780" s="285"/>
      <c r="L780" s="276"/>
      <c r="M780" s="276"/>
      <c r="N780" s="285"/>
      <c r="O780" s="276"/>
      <c r="P780" s="276"/>
      <c r="Q780" s="276"/>
      <c r="R780" s="276"/>
      <c r="S780" s="276"/>
      <c r="T780" s="276"/>
      <c r="U780" s="276"/>
      <c r="V780" s="276"/>
      <c r="W780" s="276"/>
      <c r="X780" s="276"/>
      <c r="Y780" s="276"/>
      <c r="Z780" s="276"/>
      <c r="AA780" s="276"/>
      <c r="AB780" s="276"/>
      <c r="AC780" s="276"/>
      <c r="AD780" s="276"/>
      <c r="AE780" s="276"/>
      <c r="AF780" s="276"/>
    </row>
    <row r="781" spans="1:32">
      <c r="A781" s="276"/>
      <c r="B781" s="276"/>
      <c r="C781" s="276"/>
      <c r="D781" s="285"/>
      <c r="E781" s="276"/>
      <c r="F781" s="276"/>
      <c r="G781" s="285"/>
      <c r="H781" s="276"/>
      <c r="I781" s="285"/>
      <c r="J781" s="276"/>
      <c r="K781" s="285"/>
      <c r="L781" s="276"/>
      <c r="M781" s="276"/>
      <c r="N781" s="285"/>
      <c r="O781" s="276"/>
      <c r="P781" s="276"/>
      <c r="Q781" s="276"/>
      <c r="R781" s="276"/>
      <c r="S781" s="276"/>
      <c r="T781" s="276"/>
      <c r="U781" s="276"/>
      <c r="V781" s="276"/>
      <c r="W781" s="276"/>
      <c r="X781" s="276"/>
      <c r="Y781" s="276"/>
      <c r="Z781" s="276"/>
      <c r="AA781" s="276"/>
      <c r="AB781" s="276"/>
      <c r="AC781" s="276"/>
      <c r="AD781" s="276"/>
      <c r="AE781" s="276"/>
      <c r="AF781" s="276"/>
    </row>
    <row r="782" spans="1:32">
      <c r="A782" s="276"/>
      <c r="B782" s="276"/>
      <c r="C782" s="276"/>
      <c r="D782" s="285"/>
      <c r="E782" s="276"/>
      <c r="F782" s="276"/>
      <c r="G782" s="285"/>
      <c r="H782" s="276"/>
      <c r="I782" s="285"/>
      <c r="J782" s="276"/>
      <c r="K782" s="285"/>
      <c r="L782" s="276"/>
      <c r="M782" s="276"/>
      <c r="N782" s="285"/>
      <c r="O782" s="276"/>
      <c r="P782" s="276"/>
      <c r="Q782" s="276"/>
      <c r="R782" s="276"/>
      <c r="S782" s="276"/>
      <c r="T782" s="276"/>
      <c r="U782" s="276"/>
      <c r="V782" s="276"/>
      <c r="W782" s="276"/>
      <c r="X782" s="276"/>
      <c r="Y782" s="276"/>
      <c r="Z782" s="276"/>
      <c r="AA782" s="276"/>
      <c r="AB782" s="276"/>
      <c r="AC782" s="276"/>
      <c r="AD782" s="276"/>
      <c r="AE782" s="276"/>
      <c r="AF782" s="276"/>
    </row>
    <row r="783" spans="1:32">
      <c r="A783" s="276"/>
      <c r="B783" s="276"/>
      <c r="C783" s="276"/>
      <c r="D783" s="285"/>
      <c r="E783" s="276"/>
      <c r="F783" s="276"/>
      <c r="G783" s="285"/>
      <c r="H783" s="276"/>
      <c r="I783" s="285"/>
      <c r="J783" s="276"/>
      <c r="K783" s="285"/>
      <c r="L783" s="276"/>
      <c r="M783" s="276"/>
      <c r="N783" s="285"/>
      <c r="O783" s="276"/>
      <c r="P783" s="276"/>
      <c r="Q783" s="276"/>
      <c r="R783" s="276"/>
      <c r="S783" s="276"/>
      <c r="T783" s="276"/>
      <c r="U783" s="276"/>
      <c r="V783" s="276"/>
      <c r="W783" s="276"/>
      <c r="X783" s="276"/>
      <c r="Y783" s="276"/>
      <c r="Z783" s="276"/>
      <c r="AA783" s="276"/>
      <c r="AB783" s="276"/>
      <c r="AC783" s="276"/>
      <c r="AD783" s="276"/>
      <c r="AE783" s="276"/>
      <c r="AF783" s="276"/>
    </row>
    <row r="784" spans="1:32">
      <c r="A784" s="276"/>
      <c r="B784" s="276"/>
      <c r="C784" s="276"/>
      <c r="D784" s="285"/>
      <c r="E784" s="276"/>
      <c r="F784" s="276"/>
      <c r="G784" s="285"/>
      <c r="H784" s="276"/>
      <c r="I784" s="285"/>
      <c r="J784" s="276"/>
      <c r="K784" s="285"/>
      <c r="L784" s="276"/>
      <c r="M784" s="276"/>
      <c r="N784" s="285"/>
      <c r="O784" s="276"/>
      <c r="P784" s="276"/>
      <c r="Q784" s="276"/>
      <c r="R784" s="276"/>
      <c r="S784" s="276"/>
      <c r="T784" s="276"/>
      <c r="U784" s="276"/>
      <c r="V784" s="276"/>
      <c r="W784" s="276"/>
      <c r="X784" s="276"/>
      <c r="Y784" s="276"/>
      <c r="Z784" s="276"/>
      <c r="AA784" s="276"/>
      <c r="AB784" s="276"/>
      <c r="AC784" s="276"/>
      <c r="AD784" s="276"/>
      <c r="AE784" s="276"/>
      <c r="AF784" s="276"/>
    </row>
    <row r="785" spans="1:32">
      <c r="A785" s="276"/>
      <c r="B785" s="276"/>
      <c r="C785" s="276"/>
      <c r="D785" s="285"/>
      <c r="E785" s="276"/>
      <c r="F785" s="276"/>
      <c r="G785" s="285"/>
      <c r="H785" s="276"/>
      <c r="I785" s="285"/>
      <c r="J785" s="276"/>
      <c r="K785" s="285"/>
      <c r="L785" s="276"/>
      <c r="M785" s="276"/>
      <c r="N785" s="285"/>
      <c r="O785" s="276"/>
      <c r="P785" s="276"/>
      <c r="Q785" s="276"/>
      <c r="R785" s="276"/>
      <c r="S785" s="276"/>
      <c r="T785" s="276"/>
      <c r="U785" s="276"/>
      <c r="V785" s="276"/>
      <c r="W785" s="276"/>
      <c r="X785" s="276"/>
      <c r="Y785" s="276"/>
      <c r="Z785" s="276"/>
      <c r="AA785" s="276"/>
      <c r="AB785" s="276"/>
      <c r="AC785" s="276"/>
      <c r="AD785" s="276"/>
      <c r="AE785" s="276"/>
      <c r="AF785" s="276"/>
    </row>
    <row r="786" spans="1:32">
      <c r="A786" s="276"/>
      <c r="B786" s="276"/>
      <c r="C786" s="276"/>
      <c r="D786" s="285"/>
      <c r="E786" s="276"/>
      <c r="F786" s="276"/>
      <c r="G786" s="285"/>
      <c r="H786" s="276"/>
      <c r="I786" s="285"/>
      <c r="J786" s="276"/>
      <c r="K786" s="285"/>
      <c r="L786" s="276"/>
      <c r="M786" s="276"/>
      <c r="N786" s="285"/>
      <c r="O786" s="276"/>
      <c r="P786" s="276"/>
      <c r="Q786" s="276"/>
      <c r="R786" s="276"/>
      <c r="S786" s="276"/>
      <c r="T786" s="276"/>
      <c r="U786" s="276"/>
      <c r="V786" s="276"/>
      <c r="W786" s="276"/>
      <c r="X786" s="276"/>
      <c r="Y786" s="276"/>
      <c r="Z786" s="276"/>
      <c r="AA786" s="276"/>
      <c r="AB786" s="276"/>
      <c r="AC786" s="276"/>
      <c r="AD786" s="276"/>
      <c r="AE786" s="276"/>
      <c r="AF786" s="276"/>
    </row>
    <row r="787" spans="1:32">
      <c r="A787" s="276"/>
      <c r="B787" s="276"/>
      <c r="C787" s="276"/>
      <c r="D787" s="285"/>
      <c r="E787" s="276"/>
      <c r="F787" s="276"/>
      <c r="G787" s="285"/>
      <c r="H787" s="276"/>
      <c r="I787" s="285"/>
      <c r="J787" s="276"/>
      <c r="K787" s="285"/>
      <c r="L787" s="276"/>
      <c r="M787" s="276"/>
      <c r="N787" s="285"/>
      <c r="O787" s="276"/>
      <c r="P787" s="276"/>
      <c r="Q787" s="276"/>
      <c r="R787" s="276"/>
      <c r="S787" s="276"/>
      <c r="T787" s="276"/>
      <c r="U787" s="276"/>
      <c r="V787" s="276"/>
      <c r="W787" s="276"/>
      <c r="X787" s="276"/>
      <c r="Y787" s="276"/>
      <c r="Z787" s="276"/>
      <c r="AA787" s="276"/>
      <c r="AB787" s="276"/>
      <c r="AC787" s="276"/>
      <c r="AD787" s="276"/>
      <c r="AE787" s="276"/>
      <c r="AF787" s="276"/>
    </row>
    <row r="788" spans="1:32">
      <c r="A788" s="276"/>
      <c r="B788" s="276"/>
      <c r="C788" s="276"/>
      <c r="D788" s="285"/>
      <c r="E788" s="276"/>
      <c r="F788" s="276"/>
      <c r="G788" s="285"/>
      <c r="H788" s="276"/>
      <c r="I788" s="285"/>
      <c r="J788" s="276"/>
      <c r="K788" s="285"/>
      <c r="L788" s="276"/>
      <c r="M788" s="276"/>
      <c r="N788" s="285"/>
      <c r="O788" s="276"/>
      <c r="P788" s="276"/>
      <c r="Q788" s="276"/>
      <c r="R788" s="276"/>
      <c r="S788" s="276"/>
      <c r="T788" s="276"/>
      <c r="U788" s="276"/>
      <c r="V788" s="276"/>
      <c r="W788" s="276"/>
      <c r="X788" s="276"/>
      <c r="Y788" s="276"/>
      <c r="Z788" s="276"/>
      <c r="AA788" s="276"/>
      <c r="AB788" s="276"/>
      <c r="AC788" s="276"/>
      <c r="AD788" s="276"/>
      <c r="AE788" s="276"/>
      <c r="AF788" s="276"/>
    </row>
    <row r="789" spans="1:32">
      <c r="A789" s="276"/>
      <c r="B789" s="276"/>
      <c r="C789" s="276"/>
      <c r="D789" s="285"/>
      <c r="E789" s="276"/>
      <c r="F789" s="276"/>
      <c r="G789" s="285"/>
      <c r="H789" s="276"/>
      <c r="I789" s="285"/>
      <c r="J789" s="276"/>
      <c r="K789" s="285"/>
      <c r="L789" s="276"/>
      <c r="M789" s="276"/>
      <c r="N789" s="285"/>
      <c r="O789" s="276"/>
      <c r="P789" s="276"/>
      <c r="Q789" s="276"/>
      <c r="R789" s="276"/>
      <c r="S789" s="276"/>
      <c r="T789" s="276"/>
      <c r="U789" s="276"/>
      <c r="V789" s="276"/>
      <c r="W789" s="276"/>
      <c r="X789" s="276"/>
      <c r="Y789" s="276"/>
      <c r="Z789" s="276"/>
      <c r="AA789" s="276"/>
      <c r="AB789" s="276"/>
      <c r="AC789" s="276"/>
      <c r="AD789" s="276"/>
      <c r="AE789" s="276"/>
      <c r="AF789" s="276"/>
    </row>
    <row r="790" spans="1:32">
      <c r="A790" s="276"/>
      <c r="B790" s="276"/>
      <c r="C790" s="276"/>
      <c r="D790" s="285"/>
      <c r="E790" s="276"/>
      <c r="F790" s="276"/>
      <c r="G790" s="285"/>
      <c r="H790" s="276"/>
      <c r="I790" s="285"/>
      <c r="J790" s="276"/>
      <c r="K790" s="285"/>
      <c r="L790" s="276"/>
      <c r="M790" s="276"/>
      <c r="N790" s="285"/>
      <c r="O790" s="276"/>
      <c r="P790" s="276"/>
      <c r="Q790" s="276"/>
      <c r="R790" s="276"/>
      <c r="S790" s="276"/>
      <c r="T790" s="276"/>
      <c r="U790" s="276"/>
      <c r="V790" s="276"/>
      <c r="W790" s="276"/>
      <c r="X790" s="276"/>
      <c r="Y790" s="276"/>
      <c r="Z790" s="276"/>
      <c r="AA790" s="276"/>
      <c r="AB790" s="276"/>
      <c r="AC790" s="276"/>
      <c r="AD790" s="276"/>
      <c r="AE790" s="276"/>
      <c r="AF790" s="276"/>
    </row>
    <row r="791" spans="1:32">
      <c r="A791" s="276"/>
      <c r="B791" s="276"/>
      <c r="C791" s="276"/>
      <c r="D791" s="285"/>
      <c r="E791" s="276"/>
      <c r="F791" s="276"/>
      <c r="G791" s="285"/>
      <c r="H791" s="276"/>
      <c r="I791" s="285"/>
      <c r="J791" s="276"/>
      <c r="K791" s="285"/>
      <c r="L791" s="276"/>
      <c r="M791" s="276"/>
      <c r="N791" s="285"/>
      <c r="O791" s="276"/>
      <c r="P791" s="276"/>
      <c r="Q791" s="276"/>
      <c r="R791" s="276"/>
      <c r="S791" s="276"/>
      <c r="T791" s="276"/>
      <c r="U791" s="276"/>
      <c r="V791" s="276"/>
      <c r="W791" s="276"/>
      <c r="X791" s="276"/>
      <c r="Y791" s="276"/>
      <c r="Z791" s="276"/>
      <c r="AA791" s="276"/>
      <c r="AB791" s="276"/>
      <c r="AC791" s="276"/>
      <c r="AD791" s="276"/>
      <c r="AE791" s="276"/>
      <c r="AF791" s="276"/>
    </row>
    <row r="792" spans="1:32">
      <c r="A792" s="276"/>
      <c r="B792" s="276"/>
      <c r="C792" s="276"/>
      <c r="D792" s="285"/>
      <c r="E792" s="276"/>
      <c r="F792" s="276"/>
      <c r="G792" s="285"/>
      <c r="H792" s="276"/>
      <c r="I792" s="285"/>
      <c r="J792" s="276"/>
      <c r="K792" s="285"/>
      <c r="L792" s="276"/>
      <c r="M792" s="276"/>
      <c r="N792" s="285"/>
      <c r="O792" s="276"/>
      <c r="P792" s="276"/>
      <c r="Q792" s="276"/>
      <c r="R792" s="276"/>
      <c r="S792" s="276"/>
      <c r="T792" s="276"/>
      <c r="U792" s="276"/>
      <c r="V792" s="276"/>
      <c r="W792" s="276"/>
      <c r="X792" s="276"/>
      <c r="Y792" s="276"/>
      <c r="Z792" s="276"/>
      <c r="AA792" s="276"/>
      <c r="AB792" s="276"/>
      <c r="AC792" s="276"/>
      <c r="AD792" s="276"/>
      <c r="AE792" s="276"/>
      <c r="AF792" s="276"/>
    </row>
    <row r="793" spans="1:32">
      <c r="A793" s="276"/>
      <c r="B793" s="276"/>
      <c r="C793" s="276"/>
      <c r="D793" s="285"/>
      <c r="E793" s="276"/>
      <c r="F793" s="276"/>
      <c r="G793" s="285"/>
      <c r="H793" s="276"/>
      <c r="I793" s="285"/>
      <c r="J793" s="276"/>
      <c r="K793" s="285"/>
      <c r="L793" s="276"/>
      <c r="M793" s="276"/>
      <c r="N793" s="285"/>
      <c r="O793" s="276"/>
      <c r="P793" s="276"/>
      <c r="Q793" s="276"/>
      <c r="R793" s="276"/>
      <c r="S793" s="276"/>
      <c r="T793" s="276"/>
      <c r="U793" s="276"/>
      <c r="V793" s="276"/>
      <c r="W793" s="276"/>
      <c r="X793" s="276"/>
      <c r="Y793" s="276"/>
      <c r="Z793" s="276"/>
      <c r="AA793" s="276"/>
      <c r="AB793" s="276"/>
      <c r="AC793" s="276"/>
      <c r="AD793" s="276"/>
      <c r="AE793" s="276"/>
      <c r="AF793" s="276"/>
    </row>
    <row r="794" spans="1:32">
      <c r="A794" s="276"/>
      <c r="B794" s="276"/>
      <c r="C794" s="276"/>
      <c r="D794" s="285"/>
      <c r="E794" s="276"/>
      <c r="F794" s="276"/>
      <c r="G794" s="285"/>
      <c r="H794" s="276"/>
      <c r="I794" s="285"/>
      <c r="J794" s="276"/>
      <c r="K794" s="285"/>
      <c r="L794" s="276"/>
      <c r="M794" s="276"/>
      <c r="N794" s="285"/>
      <c r="O794" s="276"/>
      <c r="P794" s="276"/>
      <c r="Q794" s="276"/>
      <c r="R794" s="276"/>
      <c r="S794" s="276"/>
      <c r="T794" s="276"/>
      <c r="U794" s="276"/>
      <c r="V794" s="276"/>
      <c r="W794" s="276"/>
      <c r="X794" s="276"/>
      <c r="Y794" s="276"/>
      <c r="Z794" s="276"/>
      <c r="AA794" s="276"/>
      <c r="AB794" s="276"/>
      <c r="AC794" s="276"/>
      <c r="AD794" s="276"/>
      <c r="AE794" s="276"/>
      <c r="AF794" s="276"/>
    </row>
    <row r="795" spans="1:32">
      <c r="A795" s="276"/>
      <c r="B795" s="276"/>
      <c r="C795" s="276"/>
      <c r="D795" s="285"/>
      <c r="E795" s="276"/>
      <c r="F795" s="276"/>
      <c r="G795" s="285"/>
      <c r="H795" s="276"/>
      <c r="I795" s="285"/>
      <c r="J795" s="276"/>
      <c r="K795" s="285"/>
      <c r="L795" s="276"/>
      <c r="M795" s="276"/>
      <c r="N795" s="285"/>
      <c r="O795" s="276"/>
      <c r="P795" s="276"/>
      <c r="Q795" s="276"/>
      <c r="R795" s="276"/>
      <c r="S795" s="276"/>
      <c r="T795" s="276"/>
      <c r="U795" s="276"/>
      <c r="V795" s="276"/>
      <c r="W795" s="276"/>
      <c r="X795" s="276"/>
      <c r="Y795" s="276"/>
      <c r="Z795" s="276"/>
      <c r="AA795" s="276"/>
      <c r="AB795" s="276"/>
      <c r="AC795" s="276"/>
      <c r="AD795" s="276"/>
      <c r="AE795" s="276"/>
      <c r="AF795" s="276"/>
    </row>
    <row r="796" spans="1:32">
      <c r="A796" s="276"/>
      <c r="B796" s="276"/>
      <c r="C796" s="276"/>
      <c r="D796" s="285"/>
      <c r="E796" s="276"/>
      <c r="F796" s="276"/>
      <c r="G796" s="285"/>
      <c r="H796" s="276"/>
      <c r="I796" s="285"/>
      <c r="J796" s="276"/>
      <c r="K796" s="285"/>
      <c r="L796" s="276"/>
      <c r="M796" s="276"/>
      <c r="N796" s="285"/>
      <c r="O796" s="276"/>
      <c r="P796" s="276"/>
      <c r="Q796" s="276"/>
      <c r="R796" s="276"/>
      <c r="S796" s="276"/>
      <c r="T796" s="276"/>
      <c r="U796" s="276"/>
      <c r="V796" s="276"/>
      <c r="W796" s="276"/>
      <c r="X796" s="276"/>
      <c r="Y796" s="276"/>
      <c r="Z796" s="276"/>
      <c r="AA796" s="276"/>
      <c r="AB796" s="276"/>
      <c r="AC796" s="276"/>
      <c r="AD796" s="276"/>
      <c r="AE796" s="276"/>
      <c r="AF796" s="276"/>
    </row>
    <row r="797" spans="1:32">
      <c r="A797" s="276"/>
      <c r="B797" s="276"/>
      <c r="C797" s="276"/>
      <c r="D797" s="285"/>
      <c r="E797" s="276"/>
      <c r="F797" s="276"/>
      <c r="G797" s="285"/>
      <c r="H797" s="276"/>
      <c r="I797" s="285"/>
      <c r="J797" s="276"/>
      <c r="K797" s="285"/>
      <c r="L797" s="276"/>
      <c r="M797" s="276"/>
      <c r="N797" s="285"/>
      <c r="O797" s="276"/>
      <c r="P797" s="276"/>
      <c r="Q797" s="276"/>
      <c r="R797" s="276"/>
      <c r="S797" s="276"/>
      <c r="T797" s="276"/>
      <c r="U797" s="276"/>
      <c r="V797" s="276"/>
      <c r="W797" s="276"/>
      <c r="X797" s="276"/>
      <c r="Y797" s="276"/>
      <c r="Z797" s="276"/>
      <c r="AA797" s="276"/>
      <c r="AB797" s="276"/>
      <c r="AC797" s="276"/>
      <c r="AD797" s="276"/>
      <c r="AE797" s="276"/>
      <c r="AF797" s="276"/>
    </row>
    <row r="798" spans="1:32">
      <c r="A798" s="276"/>
      <c r="B798" s="276"/>
      <c r="C798" s="276"/>
      <c r="D798" s="285"/>
      <c r="E798" s="276"/>
      <c r="F798" s="276"/>
      <c r="G798" s="285"/>
      <c r="H798" s="276"/>
      <c r="I798" s="285"/>
      <c r="J798" s="276"/>
      <c r="K798" s="285"/>
      <c r="L798" s="276"/>
      <c r="M798" s="276"/>
      <c r="N798" s="285"/>
      <c r="O798" s="276"/>
      <c r="P798" s="276"/>
      <c r="Q798" s="276"/>
      <c r="R798" s="276"/>
      <c r="S798" s="276"/>
      <c r="T798" s="276"/>
      <c r="U798" s="276"/>
      <c r="V798" s="276"/>
      <c r="W798" s="276"/>
      <c r="X798" s="276"/>
      <c r="Y798" s="276"/>
      <c r="Z798" s="276"/>
      <c r="AA798" s="276"/>
      <c r="AB798" s="276"/>
      <c r="AC798" s="276"/>
      <c r="AD798" s="276"/>
      <c r="AE798" s="276"/>
      <c r="AF798" s="276"/>
    </row>
    <row r="799" spans="1:32">
      <c r="A799" s="276"/>
      <c r="B799" s="276"/>
      <c r="C799" s="276"/>
      <c r="D799" s="285"/>
      <c r="E799" s="276"/>
      <c r="F799" s="276"/>
      <c r="G799" s="285"/>
      <c r="H799" s="276"/>
      <c r="I799" s="285"/>
      <c r="J799" s="276"/>
      <c r="K799" s="285"/>
      <c r="L799" s="276"/>
      <c r="M799" s="276"/>
      <c r="N799" s="285"/>
      <c r="O799" s="276"/>
      <c r="P799" s="276"/>
      <c r="Q799" s="276"/>
      <c r="R799" s="276"/>
      <c r="S799" s="276"/>
      <c r="T799" s="276"/>
      <c r="U799" s="276"/>
      <c r="V799" s="276"/>
      <c r="W799" s="276"/>
      <c r="X799" s="276"/>
      <c r="Y799" s="276"/>
      <c r="Z799" s="276"/>
      <c r="AA799" s="276"/>
      <c r="AB799" s="276"/>
      <c r="AC799" s="276"/>
      <c r="AD799" s="276"/>
      <c r="AE799" s="276"/>
      <c r="AF799" s="276"/>
    </row>
    <row r="800" spans="1:32">
      <c r="A800" s="276"/>
      <c r="B800" s="276"/>
      <c r="C800" s="276"/>
      <c r="D800" s="285"/>
      <c r="E800" s="276"/>
      <c r="F800" s="276"/>
      <c r="G800" s="285"/>
      <c r="H800" s="276"/>
      <c r="I800" s="285"/>
      <c r="J800" s="276"/>
      <c r="K800" s="285"/>
      <c r="L800" s="276"/>
      <c r="M800" s="276"/>
      <c r="N800" s="285"/>
      <c r="O800" s="276"/>
      <c r="P800" s="276"/>
      <c r="Q800" s="276"/>
      <c r="R800" s="276"/>
      <c r="S800" s="276"/>
      <c r="T800" s="276"/>
      <c r="U800" s="276"/>
      <c r="V800" s="276"/>
      <c r="W800" s="276"/>
      <c r="X800" s="276"/>
      <c r="Y800" s="276"/>
      <c r="Z800" s="276"/>
      <c r="AA800" s="276"/>
      <c r="AB800" s="276"/>
      <c r="AC800" s="276"/>
      <c r="AD800" s="276"/>
      <c r="AE800" s="276"/>
      <c r="AF800" s="276"/>
    </row>
    <row r="801" spans="1:32">
      <c r="A801" s="276"/>
      <c r="B801" s="276"/>
      <c r="C801" s="276"/>
      <c r="D801" s="285"/>
      <c r="E801" s="276"/>
      <c r="F801" s="276"/>
      <c r="G801" s="285"/>
      <c r="H801" s="276"/>
      <c r="I801" s="285"/>
      <c r="J801" s="276"/>
      <c r="K801" s="285"/>
      <c r="L801" s="276"/>
      <c r="M801" s="276"/>
      <c r="N801" s="285"/>
      <c r="O801" s="276"/>
      <c r="P801" s="276"/>
      <c r="Q801" s="276"/>
      <c r="R801" s="276"/>
      <c r="S801" s="276"/>
      <c r="T801" s="276"/>
      <c r="U801" s="276"/>
      <c r="V801" s="276"/>
      <c r="W801" s="276"/>
      <c r="X801" s="276"/>
      <c r="Y801" s="276"/>
      <c r="Z801" s="276"/>
      <c r="AA801" s="276"/>
      <c r="AB801" s="276"/>
      <c r="AC801" s="276"/>
      <c r="AD801" s="276"/>
      <c r="AE801" s="276"/>
      <c r="AF801" s="276"/>
    </row>
    <row r="802" spans="1:32">
      <c r="A802" s="276"/>
      <c r="B802" s="276"/>
      <c r="C802" s="276"/>
      <c r="D802" s="285"/>
      <c r="E802" s="276"/>
      <c r="F802" s="276"/>
      <c r="G802" s="285"/>
      <c r="H802" s="276"/>
      <c r="I802" s="285"/>
      <c r="J802" s="276"/>
      <c r="K802" s="285"/>
      <c r="L802" s="276"/>
      <c r="M802" s="276"/>
      <c r="N802" s="285"/>
      <c r="O802" s="276"/>
      <c r="P802" s="276"/>
      <c r="Q802" s="276"/>
      <c r="R802" s="276"/>
      <c r="S802" s="276"/>
      <c r="T802" s="276"/>
      <c r="U802" s="276"/>
      <c r="V802" s="276"/>
      <c r="W802" s="276"/>
      <c r="X802" s="276"/>
      <c r="Y802" s="276"/>
      <c r="Z802" s="276"/>
      <c r="AA802" s="276"/>
      <c r="AB802" s="276"/>
      <c r="AC802" s="276"/>
      <c r="AD802" s="276"/>
      <c r="AE802" s="276"/>
      <c r="AF802" s="276"/>
    </row>
    <row r="803" spans="1:32">
      <c r="A803" s="276"/>
      <c r="B803" s="276"/>
      <c r="C803" s="276"/>
      <c r="D803" s="285"/>
      <c r="E803" s="276"/>
      <c r="F803" s="276"/>
      <c r="G803" s="285"/>
      <c r="H803" s="276"/>
      <c r="I803" s="285"/>
      <c r="J803" s="276"/>
      <c r="K803" s="285"/>
      <c r="L803" s="276"/>
      <c r="M803" s="276"/>
      <c r="N803" s="285"/>
      <c r="O803" s="276"/>
      <c r="P803" s="276"/>
      <c r="Q803" s="276"/>
      <c r="R803" s="276"/>
      <c r="S803" s="276"/>
      <c r="T803" s="276"/>
      <c r="U803" s="276"/>
      <c r="V803" s="276"/>
      <c r="W803" s="276"/>
      <c r="X803" s="276"/>
      <c r="Y803" s="276"/>
      <c r="Z803" s="276"/>
      <c r="AA803" s="276"/>
      <c r="AB803" s="276"/>
      <c r="AC803" s="276"/>
      <c r="AD803" s="276"/>
      <c r="AE803" s="276"/>
      <c r="AF803" s="276"/>
    </row>
    <row r="804" spans="1:32">
      <c r="A804" s="276"/>
      <c r="B804" s="276"/>
      <c r="C804" s="276"/>
      <c r="D804" s="285"/>
      <c r="E804" s="276"/>
      <c r="F804" s="276"/>
      <c r="G804" s="285"/>
      <c r="H804" s="276"/>
      <c r="I804" s="285"/>
      <c r="J804" s="276"/>
      <c r="K804" s="285"/>
      <c r="L804" s="276"/>
      <c r="M804" s="276"/>
      <c r="N804" s="285"/>
      <c r="O804" s="276"/>
      <c r="P804" s="276"/>
      <c r="Q804" s="276"/>
      <c r="R804" s="276"/>
      <c r="S804" s="276"/>
      <c r="T804" s="276"/>
      <c r="U804" s="276"/>
      <c r="V804" s="276"/>
      <c r="W804" s="276"/>
      <c r="X804" s="276"/>
      <c r="Y804" s="276"/>
      <c r="Z804" s="276"/>
      <c r="AA804" s="276"/>
      <c r="AB804" s="276"/>
      <c r="AC804" s="276"/>
      <c r="AD804" s="276"/>
      <c r="AE804" s="276"/>
      <c r="AF804" s="276"/>
    </row>
    <row r="805" spans="1:32">
      <c r="A805" s="276"/>
      <c r="B805" s="276"/>
      <c r="C805" s="276"/>
      <c r="D805" s="285"/>
      <c r="E805" s="276"/>
      <c r="F805" s="276"/>
      <c r="G805" s="285"/>
      <c r="H805" s="276"/>
      <c r="I805" s="285"/>
      <c r="J805" s="276"/>
      <c r="K805" s="285"/>
      <c r="L805" s="276"/>
      <c r="M805" s="276"/>
      <c r="N805" s="285"/>
      <c r="O805" s="276"/>
      <c r="P805" s="276"/>
      <c r="Q805" s="276"/>
      <c r="R805" s="276"/>
      <c r="S805" s="276"/>
      <c r="T805" s="276"/>
      <c r="U805" s="276"/>
      <c r="V805" s="276"/>
      <c r="W805" s="276"/>
      <c r="X805" s="276"/>
      <c r="Y805" s="276"/>
      <c r="Z805" s="276"/>
      <c r="AA805" s="276"/>
      <c r="AB805" s="276"/>
      <c r="AC805" s="276"/>
      <c r="AD805" s="276"/>
      <c r="AE805" s="276"/>
      <c r="AF805" s="276"/>
    </row>
    <row r="806" spans="1:32">
      <c r="A806" s="276"/>
      <c r="B806" s="276"/>
      <c r="C806" s="276"/>
      <c r="D806" s="285"/>
      <c r="E806" s="276"/>
      <c r="F806" s="276"/>
      <c r="G806" s="285"/>
      <c r="H806" s="276"/>
      <c r="I806" s="285"/>
      <c r="J806" s="276"/>
      <c r="K806" s="285"/>
      <c r="L806" s="276"/>
      <c r="M806" s="276"/>
      <c r="N806" s="285"/>
      <c r="O806" s="276"/>
      <c r="P806" s="276"/>
      <c r="Q806" s="276"/>
      <c r="R806" s="276"/>
      <c r="S806" s="276"/>
      <c r="T806" s="276"/>
      <c r="U806" s="276"/>
      <c r="V806" s="276"/>
      <c r="W806" s="276"/>
      <c r="X806" s="276"/>
      <c r="Y806" s="276"/>
      <c r="Z806" s="276"/>
      <c r="AA806" s="276"/>
      <c r="AB806" s="276"/>
      <c r="AC806" s="276"/>
      <c r="AD806" s="276"/>
      <c r="AE806" s="276"/>
      <c r="AF806" s="276"/>
    </row>
    <row r="807" spans="1:32">
      <c r="A807" s="276"/>
      <c r="B807" s="276"/>
      <c r="C807" s="276"/>
      <c r="D807" s="285"/>
      <c r="E807" s="276"/>
      <c r="F807" s="276"/>
      <c r="G807" s="285"/>
      <c r="H807" s="276"/>
      <c r="I807" s="285"/>
      <c r="J807" s="276"/>
      <c r="K807" s="285"/>
      <c r="L807" s="276"/>
      <c r="M807" s="276"/>
      <c r="N807" s="285"/>
      <c r="O807" s="276"/>
      <c r="P807" s="276"/>
      <c r="Q807" s="276"/>
      <c r="R807" s="276"/>
      <c r="S807" s="276"/>
      <c r="T807" s="276"/>
      <c r="U807" s="276"/>
      <c r="V807" s="276"/>
      <c r="W807" s="276"/>
      <c r="X807" s="276"/>
      <c r="Y807" s="276"/>
      <c r="Z807" s="276"/>
      <c r="AA807" s="276"/>
      <c r="AB807" s="276"/>
      <c r="AC807" s="276"/>
      <c r="AD807" s="276"/>
      <c r="AE807" s="276"/>
      <c r="AF807" s="276"/>
    </row>
    <row r="808" spans="1:32">
      <c r="A808" s="276"/>
      <c r="B808" s="276"/>
      <c r="C808" s="276"/>
      <c r="D808" s="285"/>
      <c r="E808" s="276"/>
      <c r="F808" s="276"/>
      <c r="G808" s="285"/>
      <c r="H808" s="276"/>
      <c r="I808" s="285"/>
      <c r="J808" s="276"/>
      <c r="K808" s="285"/>
      <c r="L808" s="276"/>
      <c r="M808" s="276"/>
      <c r="N808" s="285"/>
      <c r="O808" s="276"/>
      <c r="P808" s="276"/>
      <c r="Q808" s="276"/>
      <c r="R808" s="276"/>
      <c r="S808" s="276"/>
      <c r="T808" s="276"/>
      <c r="U808" s="276"/>
      <c r="V808" s="276"/>
      <c r="W808" s="276"/>
      <c r="X808" s="276"/>
      <c r="Y808" s="276"/>
      <c r="Z808" s="276"/>
      <c r="AA808" s="276"/>
      <c r="AB808" s="276"/>
      <c r="AC808" s="276"/>
      <c r="AD808" s="276"/>
      <c r="AE808" s="276"/>
      <c r="AF808" s="276"/>
    </row>
    <row r="809" spans="1:32">
      <c r="A809" s="276"/>
      <c r="B809" s="276"/>
      <c r="C809" s="276"/>
      <c r="D809" s="285"/>
      <c r="E809" s="276"/>
      <c r="F809" s="276"/>
      <c r="G809" s="285"/>
      <c r="H809" s="276"/>
      <c r="I809" s="285"/>
      <c r="J809" s="276"/>
      <c r="K809" s="285"/>
      <c r="L809" s="276"/>
      <c r="M809" s="276"/>
      <c r="N809" s="285"/>
      <c r="O809" s="276"/>
      <c r="P809" s="276"/>
      <c r="Q809" s="276"/>
      <c r="R809" s="276"/>
      <c r="S809" s="276"/>
      <c r="T809" s="276"/>
      <c r="U809" s="276"/>
      <c r="V809" s="276"/>
      <c r="W809" s="276"/>
      <c r="X809" s="276"/>
      <c r="Y809" s="276"/>
      <c r="Z809" s="276"/>
      <c r="AA809" s="276"/>
      <c r="AB809" s="276"/>
      <c r="AC809" s="276"/>
      <c r="AD809" s="276"/>
      <c r="AE809" s="276"/>
      <c r="AF809" s="276"/>
    </row>
    <row r="810" spans="1:32">
      <c r="A810" s="276"/>
      <c r="B810" s="276"/>
      <c r="C810" s="276"/>
      <c r="D810" s="285"/>
      <c r="E810" s="276"/>
      <c r="F810" s="276"/>
      <c r="G810" s="285"/>
      <c r="H810" s="276"/>
      <c r="I810" s="285"/>
      <c r="J810" s="276"/>
      <c r="K810" s="285"/>
      <c r="L810" s="276"/>
      <c r="M810" s="276"/>
      <c r="N810" s="285"/>
      <c r="O810" s="276"/>
      <c r="P810" s="276"/>
      <c r="Q810" s="276"/>
      <c r="R810" s="276"/>
      <c r="S810" s="276"/>
      <c r="T810" s="276"/>
      <c r="U810" s="276"/>
      <c r="V810" s="276"/>
      <c r="W810" s="276"/>
      <c r="X810" s="276"/>
      <c r="Y810" s="276"/>
      <c r="Z810" s="276"/>
      <c r="AA810" s="276"/>
      <c r="AB810" s="276"/>
      <c r="AC810" s="276"/>
      <c r="AD810" s="276"/>
      <c r="AE810" s="276"/>
      <c r="AF810" s="276"/>
    </row>
    <row r="811" spans="1:32">
      <c r="A811" s="276"/>
      <c r="B811" s="276"/>
      <c r="C811" s="276"/>
      <c r="D811" s="285"/>
      <c r="E811" s="276"/>
      <c r="F811" s="276"/>
      <c r="G811" s="285"/>
      <c r="H811" s="276"/>
      <c r="I811" s="285"/>
      <c r="J811" s="276"/>
      <c r="K811" s="285"/>
      <c r="L811" s="276"/>
      <c r="M811" s="276"/>
      <c r="N811" s="285"/>
      <c r="O811" s="276"/>
      <c r="P811" s="276"/>
      <c r="Q811" s="276"/>
      <c r="R811" s="276"/>
      <c r="S811" s="276"/>
      <c r="T811" s="276"/>
      <c r="U811" s="276"/>
      <c r="V811" s="276"/>
      <c r="W811" s="276"/>
      <c r="X811" s="276"/>
      <c r="Y811" s="276"/>
      <c r="Z811" s="276"/>
      <c r="AA811" s="276"/>
      <c r="AB811" s="276"/>
      <c r="AC811" s="276"/>
      <c r="AD811" s="276"/>
      <c r="AE811" s="276"/>
      <c r="AF811" s="276"/>
    </row>
    <row r="812" spans="1:32">
      <c r="A812" s="276"/>
      <c r="B812" s="276"/>
      <c r="C812" s="276"/>
      <c r="D812" s="285"/>
      <c r="E812" s="276"/>
      <c r="F812" s="276"/>
      <c r="G812" s="285"/>
      <c r="H812" s="276"/>
      <c r="I812" s="285"/>
      <c r="J812" s="276"/>
      <c r="K812" s="285"/>
      <c r="L812" s="276"/>
      <c r="M812" s="276"/>
      <c r="N812" s="285"/>
      <c r="O812" s="276"/>
      <c r="P812" s="276"/>
      <c r="Q812" s="276"/>
      <c r="R812" s="276"/>
      <c r="S812" s="276"/>
      <c r="T812" s="276"/>
      <c r="U812" s="276"/>
      <c r="V812" s="276"/>
      <c r="W812" s="276"/>
      <c r="X812" s="276"/>
      <c r="Y812" s="276"/>
      <c r="Z812" s="276"/>
      <c r="AA812" s="276"/>
      <c r="AB812" s="276"/>
      <c r="AC812" s="276"/>
      <c r="AD812" s="276"/>
      <c r="AE812" s="276"/>
      <c r="AF812" s="276"/>
    </row>
    <row r="813" spans="1:32">
      <c r="A813" s="276"/>
      <c r="B813" s="276"/>
      <c r="C813" s="276"/>
      <c r="D813" s="285"/>
      <c r="E813" s="276"/>
      <c r="F813" s="276"/>
      <c r="G813" s="285"/>
      <c r="H813" s="276"/>
      <c r="I813" s="285"/>
      <c r="J813" s="276"/>
      <c r="K813" s="285"/>
      <c r="L813" s="276"/>
      <c r="M813" s="276"/>
      <c r="N813" s="285"/>
      <c r="O813" s="276"/>
      <c r="P813" s="276"/>
      <c r="Q813" s="276"/>
      <c r="R813" s="276"/>
      <c r="S813" s="276"/>
      <c r="T813" s="276"/>
      <c r="U813" s="276"/>
      <c r="V813" s="276"/>
      <c r="W813" s="276"/>
      <c r="X813" s="276"/>
      <c r="Y813" s="276"/>
      <c r="Z813" s="276"/>
      <c r="AA813" s="276"/>
      <c r="AB813" s="276"/>
      <c r="AC813" s="276"/>
      <c r="AD813" s="276"/>
      <c r="AE813" s="276"/>
      <c r="AF813" s="276"/>
    </row>
    <row r="814" spans="1:32">
      <c r="A814" s="276"/>
      <c r="B814" s="276"/>
      <c r="C814" s="276"/>
      <c r="D814" s="285"/>
      <c r="E814" s="276"/>
      <c r="F814" s="276"/>
      <c r="G814" s="285"/>
      <c r="H814" s="276"/>
      <c r="I814" s="285"/>
      <c r="J814" s="276"/>
      <c r="K814" s="285"/>
      <c r="L814" s="276"/>
      <c r="M814" s="276"/>
      <c r="N814" s="285"/>
      <c r="O814" s="276"/>
      <c r="P814" s="276"/>
      <c r="Q814" s="276"/>
      <c r="R814" s="276"/>
      <c r="S814" s="276"/>
      <c r="T814" s="276"/>
      <c r="U814" s="276"/>
      <c r="V814" s="276"/>
      <c r="W814" s="276"/>
      <c r="X814" s="276"/>
      <c r="Y814" s="276"/>
      <c r="Z814" s="276"/>
      <c r="AA814" s="276"/>
      <c r="AB814" s="276"/>
      <c r="AC814" s="276"/>
      <c r="AD814" s="276"/>
      <c r="AE814" s="276"/>
      <c r="AF814" s="276"/>
    </row>
    <row r="815" spans="1:32">
      <c r="A815" s="276"/>
      <c r="B815" s="276"/>
      <c r="C815" s="276"/>
      <c r="D815" s="285"/>
      <c r="E815" s="276"/>
      <c r="F815" s="276"/>
      <c r="G815" s="285"/>
      <c r="H815" s="276"/>
      <c r="I815" s="285"/>
      <c r="J815" s="276"/>
      <c r="K815" s="285"/>
      <c r="L815" s="276"/>
      <c r="M815" s="276"/>
      <c r="N815" s="285"/>
      <c r="O815" s="276"/>
      <c r="P815" s="276"/>
      <c r="Q815" s="276"/>
      <c r="R815" s="276"/>
      <c r="S815" s="276"/>
      <c r="T815" s="276"/>
      <c r="U815" s="276"/>
      <c r="V815" s="276"/>
      <c r="W815" s="276"/>
      <c r="X815" s="276"/>
      <c r="Y815" s="276"/>
      <c r="Z815" s="276"/>
      <c r="AA815" s="276"/>
      <c r="AB815" s="276"/>
      <c r="AC815" s="276"/>
      <c r="AD815" s="276"/>
      <c r="AE815" s="276"/>
      <c r="AF815" s="276"/>
    </row>
    <row r="816" spans="1:32">
      <c r="A816" s="276"/>
      <c r="B816" s="276"/>
      <c r="C816" s="276"/>
      <c r="D816" s="285"/>
      <c r="E816" s="276"/>
      <c r="F816" s="276"/>
      <c r="G816" s="285"/>
      <c r="H816" s="276"/>
      <c r="I816" s="285"/>
      <c r="J816" s="276"/>
      <c r="K816" s="285"/>
      <c r="L816" s="276"/>
      <c r="M816" s="276"/>
      <c r="N816" s="285"/>
      <c r="O816" s="276"/>
      <c r="P816" s="276"/>
      <c r="Q816" s="276"/>
      <c r="R816" s="276"/>
      <c r="S816" s="276"/>
      <c r="T816" s="276"/>
      <c r="U816" s="276"/>
      <c r="V816" s="276"/>
      <c r="W816" s="276"/>
      <c r="X816" s="276"/>
      <c r="Y816" s="276"/>
      <c r="Z816" s="276"/>
      <c r="AA816" s="276"/>
      <c r="AB816" s="276"/>
      <c r="AC816" s="276"/>
      <c r="AD816" s="276"/>
      <c r="AE816" s="276"/>
      <c r="AF816" s="276"/>
    </row>
    <row r="817" spans="1:32">
      <c r="A817" s="276"/>
      <c r="B817" s="276"/>
      <c r="C817" s="276"/>
      <c r="D817" s="285"/>
      <c r="E817" s="276"/>
      <c r="F817" s="276"/>
      <c r="G817" s="285"/>
      <c r="H817" s="276"/>
      <c r="I817" s="285"/>
      <c r="J817" s="276"/>
      <c r="K817" s="285"/>
      <c r="L817" s="276"/>
      <c r="M817" s="276"/>
      <c r="N817" s="285"/>
      <c r="O817" s="276"/>
      <c r="P817" s="276"/>
      <c r="Q817" s="276"/>
      <c r="R817" s="276"/>
      <c r="S817" s="276"/>
      <c r="T817" s="276"/>
      <c r="U817" s="276"/>
      <c r="V817" s="276"/>
      <c r="W817" s="276"/>
      <c r="X817" s="276"/>
      <c r="Y817" s="276"/>
      <c r="Z817" s="276"/>
      <c r="AA817" s="276"/>
      <c r="AB817" s="276"/>
      <c r="AC817" s="276"/>
      <c r="AD817" s="276"/>
      <c r="AE817" s="276"/>
      <c r="AF817" s="276"/>
    </row>
    <row r="818" spans="1:32">
      <c r="A818" s="276"/>
      <c r="B818" s="276"/>
      <c r="C818" s="276"/>
      <c r="D818" s="285"/>
      <c r="E818" s="276"/>
      <c r="F818" s="276"/>
      <c r="G818" s="285"/>
      <c r="H818" s="276"/>
      <c r="I818" s="285"/>
      <c r="J818" s="276"/>
      <c r="K818" s="285"/>
      <c r="L818" s="276"/>
      <c r="M818" s="276"/>
      <c r="N818" s="285"/>
      <c r="O818" s="276"/>
      <c r="P818" s="276"/>
      <c r="Q818" s="276"/>
      <c r="R818" s="276"/>
      <c r="S818" s="276"/>
      <c r="T818" s="276"/>
      <c r="U818" s="276"/>
      <c r="V818" s="276"/>
      <c r="W818" s="276"/>
      <c r="X818" s="276"/>
      <c r="Y818" s="276"/>
      <c r="Z818" s="276"/>
      <c r="AA818" s="276"/>
      <c r="AB818" s="276"/>
      <c r="AC818" s="276"/>
      <c r="AD818" s="276"/>
      <c r="AE818" s="276"/>
      <c r="AF818" s="276"/>
    </row>
    <row r="819" spans="1:32">
      <c r="A819" s="276"/>
      <c r="B819" s="276"/>
      <c r="C819" s="276"/>
      <c r="D819" s="285"/>
      <c r="E819" s="276"/>
      <c r="F819" s="276"/>
      <c r="G819" s="285"/>
      <c r="H819" s="276"/>
      <c r="I819" s="285"/>
      <c r="J819" s="276"/>
      <c r="K819" s="285"/>
      <c r="L819" s="276"/>
      <c r="M819" s="276"/>
      <c r="N819" s="285"/>
      <c r="O819" s="276"/>
      <c r="P819" s="276"/>
      <c r="Q819" s="276"/>
      <c r="R819" s="276"/>
      <c r="S819" s="276"/>
      <c r="T819" s="276"/>
      <c r="U819" s="276"/>
      <c r="V819" s="276"/>
      <c r="W819" s="276"/>
      <c r="X819" s="276"/>
      <c r="Y819" s="276"/>
      <c r="Z819" s="276"/>
      <c r="AA819" s="276"/>
      <c r="AB819" s="276"/>
      <c r="AC819" s="276"/>
      <c r="AD819" s="276"/>
      <c r="AE819" s="276"/>
      <c r="AF819" s="276"/>
    </row>
    <row r="820" spans="1:32">
      <c r="A820" s="276"/>
      <c r="B820" s="276"/>
      <c r="C820" s="276"/>
      <c r="D820" s="285"/>
      <c r="E820" s="276"/>
      <c r="F820" s="276"/>
      <c r="G820" s="285"/>
      <c r="H820" s="276"/>
      <c r="I820" s="285"/>
      <c r="J820" s="276"/>
      <c r="K820" s="285"/>
      <c r="L820" s="276"/>
      <c r="M820" s="276"/>
      <c r="N820" s="285"/>
      <c r="O820" s="276"/>
      <c r="P820" s="276"/>
      <c r="Q820" s="276"/>
      <c r="R820" s="276"/>
      <c r="S820" s="276"/>
      <c r="T820" s="276"/>
      <c r="U820" s="276"/>
      <c r="V820" s="276"/>
      <c r="W820" s="276"/>
      <c r="X820" s="276"/>
      <c r="Y820" s="276"/>
      <c r="Z820" s="276"/>
      <c r="AA820" s="276"/>
      <c r="AB820" s="276"/>
      <c r="AC820" s="276"/>
      <c r="AD820" s="276"/>
      <c r="AE820" s="276"/>
      <c r="AF820" s="276"/>
    </row>
    <row r="821" spans="1:32">
      <c r="A821" s="276"/>
      <c r="B821" s="276"/>
      <c r="C821" s="276"/>
      <c r="D821" s="285"/>
      <c r="E821" s="276"/>
      <c r="F821" s="276"/>
      <c r="G821" s="285"/>
      <c r="H821" s="276"/>
      <c r="I821" s="285"/>
      <c r="J821" s="276"/>
      <c r="K821" s="285"/>
      <c r="L821" s="276"/>
      <c r="M821" s="276"/>
      <c r="N821" s="285"/>
      <c r="O821" s="276"/>
      <c r="P821" s="276"/>
      <c r="Q821" s="276"/>
      <c r="R821" s="276"/>
      <c r="S821" s="276"/>
      <c r="T821" s="276"/>
      <c r="U821" s="276"/>
      <c r="V821" s="276"/>
      <c r="W821" s="276"/>
      <c r="X821" s="276"/>
      <c r="Y821" s="276"/>
      <c r="Z821" s="276"/>
      <c r="AA821" s="276"/>
      <c r="AB821" s="276"/>
      <c r="AC821" s="276"/>
      <c r="AD821" s="276"/>
      <c r="AE821" s="276"/>
      <c r="AF821" s="276"/>
    </row>
    <row r="822" spans="1:32">
      <c r="A822" s="276"/>
      <c r="B822" s="276"/>
      <c r="C822" s="276"/>
      <c r="D822" s="285"/>
      <c r="E822" s="276"/>
      <c r="F822" s="276"/>
      <c r="G822" s="285"/>
      <c r="H822" s="276"/>
      <c r="I822" s="285"/>
      <c r="J822" s="276"/>
      <c r="K822" s="285"/>
      <c r="L822" s="276"/>
      <c r="M822" s="276"/>
      <c r="N822" s="285"/>
      <c r="O822" s="276"/>
      <c r="P822" s="276"/>
      <c r="Q822" s="276"/>
      <c r="R822" s="276"/>
      <c r="S822" s="276"/>
      <c r="T822" s="276"/>
      <c r="U822" s="276"/>
      <c r="V822" s="276"/>
      <c r="W822" s="276"/>
      <c r="X822" s="276"/>
      <c r="Y822" s="276"/>
      <c r="Z822" s="276"/>
      <c r="AA822" s="276"/>
      <c r="AB822" s="276"/>
      <c r="AC822" s="276"/>
      <c r="AD822" s="276"/>
      <c r="AE822" s="276"/>
      <c r="AF822" s="276"/>
    </row>
    <row r="823" spans="1:32">
      <c r="A823" s="276"/>
      <c r="B823" s="276"/>
      <c r="C823" s="276"/>
      <c r="D823" s="285"/>
      <c r="E823" s="276"/>
      <c r="F823" s="276"/>
      <c r="G823" s="285"/>
      <c r="H823" s="276"/>
      <c r="I823" s="285"/>
      <c r="J823" s="276"/>
      <c r="K823" s="285"/>
      <c r="L823" s="276"/>
      <c r="M823" s="276"/>
      <c r="N823" s="285"/>
      <c r="O823" s="276"/>
      <c r="P823" s="276"/>
      <c r="Q823" s="276"/>
      <c r="R823" s="276"/>
      <c r="S823" s="276"/>
      <c r="T823" s="276"/>
      <c r="U823" s="276"/>
      <c r="V823" s="276"/>
      <c r="W823" s="276"/>
      <c r="X823" s="276"/>
      <c r="Y823" s="276"/>
      <c r="Z823" s="276"/>
      <c r="AA823" s="276"/>
      <c r="AB823" s="276"/>
      <c r="AC823" s="276"/>
      <c r="AD823" s="276"/>
      <c r="AE823" s="276"/>
      <c r="AF823" s="276"/>
    </row>
    <row r="824" spans="1:32">
      <c r="A824" s="276"/>
      <c r="B824" s="276"/>
      <c r="C824" s="276"/>
      <c r="D824" s="285"/>
      <c r="E824" s="276"/>
      <c r="F824" s="276"/>
      <c r="G824" s="285"/>
      <c r="H824" s="276"/>
      <c r="I824" s="285"/>
      <c r="J824" s="276"/>
      <c r="K824" s="285"/>
      <c r="L824" s="276"/>
      <c r="M824" s="276"/>
      <c r="N824" s="285"/>
      <c r="O824" s="276"/>
      <c r="P824" s="276"/>
      <c r="Q824" s="276"/>
      <c r="R824" s="276"/>
      <c r="S824" s="276"/>
      <c r="T824" s="276"/>
      <c r="U824" s="276"/>
      <c r="V824" s="276"/>
      <c r="W824" s="276"/>
      <c r="X824" s="276"/>
      <c r="Y824" s="276"/>
      <c r="Z824" s="276"/>
      <c r="AA824" s="276"/>
      <c r="AB824" s="276"/>
      <c r="AC824" s="276"/>
      <c r="AD824" s="276"/>
      <c r="AE824" s="276"/>
      <c r="AF824" s="276"/>
    </row>
    <row r="825" spans="1:32">
      <c r="A825" s="276"/>
      <c r="B825" s="276"/>
      <c r="C825" s="276"/>
      <c r="D825" s="285"/>
      <c r="E825" s="276"/>
      <c r="F825" s="276"/>
      <c r="G825" s="285"/>
      <c r="H825" s="276"/>
      <c r="I825" s="285"/>
      <c r="J825" s="276"/>
      <c r="K825" s="285"/>
      <c r="L825" s="276"/>
      <c r="M825" s="276"/>
      <c r="N825" s="285"/>
      <c r="O825" s="276"/>
      <c r="P825" s="276"/>
      <c r="Q825" s="276"/>
      <c r="R825" s="276"/>
      <c r="S825" s="276"/>
      <c r="T825" s="276"/>
      <c r="U825" s="276"/>
      <c r="V825" s="276"/>
      <c r="W825" s="276"/>
      <c r="X825" s="276"/>
      <c r="Y825" s="276"/>
      <c r="Z825" s="276"/>
      <c r="AA825" s="276"/>
      <c r="AB825" s="276"/>
      <c r="AC825" s="276"/>
      <c r="AD825" s="276"/>
      <c r="AE825" s="276"/>
      <c r="AF825" s="276"/>
    </row>
    <row r="826" spans="1:32">
      <c r="A826" s="276"/>
      <c r="B826" s="276"/>
      <c r="C826" s="276"/>
      <c r="D826" s="285"/>
      <c r="E826" s="276"/>
      <c r="F826" s="276"/>
      <c r="G826" s="285"/>
      <c r="H826" s="276"/>
      <c r="I826" s="285"/>
      <c r="J826" s="276"/>
      <c r="K826" s="285"/>
      <c r="L826" s="276"/>
      <c r="M826" s="276"/>
      <c r="N826" s="285"/>
      <c r="O826" s="276"/>
      <c r="P826" s="276"/>
      <c r="Q826" s="276"/>
      <c r="R826" s="276"/>
      <c r="S826" s="276"/>
      <c r="T826" s="276"/>
      <c r="U826" s="276"/>
      <c r="V826" s="276"/>
      <c r="W826" s="276"/>
      <c r="X826" s="276"/>
      <c r="Y826" s="276"/>
      <c r="Z826" s="276"/>
      <c r="AA826" s="276"/>
      <c r="AB826" s="276"/>
      <c r="AC826" s="276"/>
      <c r="AD826" s="276"/>
      <c r="AE826" s="276"/>
      <c r="AF826" s="276"/>
    </row>
    <row r="827" spans="1:32">
      <c r="A827" s="276"/>
      <c r="B827" s="276"/>
      <c r="C827" s="276"/>
      <c r="D827" s="285"/>
      <c r="E827" s="276"/>
      <c r="F827" s="276"/>
      <c r="G827" s="285"/>
      <c r="H827" s="276"/>
      <c r="I827" s="285"/>
      <c r="J827" s="276"/>
      <c r="K827" s="285"/>
      <c r="L827" s="276"/>
      <c r="M827" s="276"/>
      <c r="N827" s="285"/>
      <c r="O827" s="276"/>
      <c r="P827" s="276"/>
      <c r="Q827" s="276"/>
      <c r="R827" s="276"/>
      <c r="S827" s="276"/>
      <c r="T827" s="276"/>
      <c r="U827" s="276"/>
      <c r="V827" s="276"/>
      <c r="W827" s="276"/>
      <c r="X827" s="276"/>
      <c r="Y827" s="276"/>
      <c r="Z827" s="276"/>
      <c r="AA827" s="276"/>
      <c r="AB827" s="276"/>
      <c r="AC827" s="276"/>
      <c r="AD827" s="276"/>
      <c r="AE827" s="276"/>
      <c r="AF827" s="276"/>
    </row>
    <row r="828" spans="1:32">
      <c r="A828" s="276"/>
      <c r="B828" s="276"/>
      <c r="C828" s="276"/>
      <c r="D828" s="285"/>
      <c r="E828" s="276"/>
      <c r="F828" s="276"/>
      <c r="G828" s="285"/>
      <c r="H828" s="276"/>
      <c r="I828" s="285"/>
      <c r="J828" s="276"/>
      <c r="K828" s="285"/>
      <c r="L828" s="276"/>
      <c r="M828" s="276"/>
      <c r="N828" s="285"/>
      <c r="O828" s="276"/>
      <c r="P828" s="276"/>
      <c r="Q828" s="276"/>
      <c r="R828" s="276"/>
      <c r="S828" s="276"/>
      <c r="T828" s="276"/>
      <c r="U828" s="276"/>
      <c r="V828" s="276"/>
      <c r="W828" s="276"/>
      <c r="X828" s="276"/>
      <c r="Y828" s="276"/>
      <c r="Z828" s="276"/>
      <c r="AA828" s="276"/>
      <c r="AB828" s="276"/>
      <c r="AC828" s="276"/>
      <c r="AD828" s="276"/>
      <c r="AE828" s="276"/>
      <c r="AF828" s="276"/>
    </row>
    <row r="829" spans="1:32">
      <c r="A829" s="276"/>
      <c r="B829" s="276"/>
      <c r="C829" s="276"/>
      <c r="D829" s="285"/>
      <c r="E829" s="276"/>
      <c r="F829" s="276"/>
      <c r="G829" s="285"/>
      <c r="H829" s="276"/>
      <c r="I829" s="285"/>
      <c r="J829" s="276"/>
      <c r="K829" s="285"/>
      <c r="L829" s="276"/>
      <c r="M829" s="276"/>
      <c r="N829" s="285"/>
      <c r="O829" s="276"/>
      <c r="P829" s="276"/>
      <c r="Q829" s="276"/>
      <c r="R829" s="276"/>
      <c r="S829" s="276"/>
      <c r="T829" s="276"/>
      <c r="U829" s="276"/>
      <c r="V829" s="276"/>
      <c r="W829" s="276"/>
      <c r="X829" s="276"/>
      <c r="Y829" s="276"/>
      <c r="Z829" s="276"/>
      <c r="AA829" s="276"/>
      <c r="AB829" s="276"/>
      <c r="AC829" s="276"/>
      <c r="AD829" s="276"/>
      <c r="AE829" s="276"/>
      <c r="AF829" s="276"/>
    </row>
    <row r="830" spans="1:32">
      <c r="A830" s="276"/>
      <c r="B830" s="276"/>
      <c r="C830" s="276"/>
      <c r="D830" s="285"/>
      <c r="E830" s="276"/>
      <c r="F830" s="276"/>
      <c r="G830" s="285"/>
      <c r="H830" s="276"/>
      <c r="I830" s="285"/>
      <c r="J830" s="276"/>
      <c r="K830" s="285"/>
      <c r="L830" s="276"/>
      <c r="M830" s="276"/>
      <c r="N830" s="285"/>
      <c r="O830" s="276"/>
      <c r="P830" s="276"/>
      <c r="Q830" s="276"/>
      <c r="R830" s="276"/>
      <c r="S830" s="276"/>
      <c r="T830" s="276"/>
      <c r="U830" s="276"/>
      <c r="V830" s="276"/>
      <c r="W830" s="276"/>
      <c r="X830" s="276"/>
      <c r="Y830" s="276"/>
      <c r="Z830" s="276"/>
      <c r="AA830" s="276"/>
      <c r="AB830" s="276"/>
      <c r="AC830" s="276"/>
      <c r="AD830" s="276"/>
      <c r="AE830" s="276"/>
      <c r="AF830" s="276"/>
    </row>
    <row r="831" spans="1:32">
      <c r="A831" s="276"/>
      <c r="B831" s="276"/>
      <c r="C831" s="276"/>
      <c r="D831" s="285"/>
      <c r="E831" s="276"/>
      <c r="F831" s="276"/>
      <c r="G831" s="285"/>
      <c r="H831" s="276"/>
      <c r="I831" s="285"/>
      <c r="J831" s="276"/>
      <c r="K831" s="285"/>
      <c r="L831" s="276"/>
      <c r="M831" s="276"/>
      <c r="N831" s="285"/>
      <c r="O831" s="276"/>
      <c r="P831" s="276"/>
      <c r="Q831" s="276"/>
      <c r="R831" s="276"/>
      <c r="S831" s="276"/>
      <c r="T831" s="276"/>
      <c r="U831" s="276"/>
      <c r="V831" s="276"/>
      <c r="W831" s="276"/>
      <c r="X831" s="276"/>
      <c r="Y831" s="276"/>
      <c r="Z831" s="276"/>
      <c r="AA831" s="276"/>
      <c r="AB831" s="276"/>
      <c r="AC831" s="276"/>
      <c r="AD831" s="276"/>
      <c r="AE831" s="276"/>
      <c r="AF831" s="276"/>
    </row>
    <row r="832" spans="1:32">
      <c r="A832" s="276"/>
      <c r="B832" s="276"/>
      <c r="C832" s="276"/>
      <c r="D832" s="285"/>
      <c r="E832" s="276"/>
      <c r="F832" s="276"/>
      <c r="G832" s="285"/>
      <c r="H832" s="276"/>
      <c r="I832" s="285"/>
      <c r="J832" s="276"/>
      <c r="K832" s="285"/>
      <c r="L832" s="276"/>
      <c r="M832" s="276"/>
      <c r="N832" s="285"/>
      <c r="O832" s="276"/>
      <c r="P832" s="276"/>
      <c r="Q832" s="276"/>
      <c r="R832" s="276"/>
      <c r="S832" s="276"/>
      <c r="T832" s="276"/>
      <c r="U832" s="276"/>
      <c r="V832" s="276"/>
      <c r="W832" s="276"/>
      <c r="X832" s="276"/>
      <c r="Y832" s="276"/>
      <c r="Z832" s="276"/>
      <c r="AA832" s="276"/>
      <c r="AB832" s="276"/>
      <c r="AC832" s="276"/>
      <c r="AD832" s="276"/>
      <c r="AE832" s="276"/>
      <c r="AF832" s="276"/>
    </row>
    <row r="833" spans="1:32">
      <c r="A833" s="276"/>
      <c r="B833" s="276"/>
      <c r="C833" s="276"/>
      <c r="D833" s="285"/>
      <c r="E833" s="276"/>
      <c r="F833" s="276"/>
      <c r="G833" s="285"/>
      <c r="H833" s="276"/>
      <c r="I833" s="285"/>
      <c r="J833" s="276"/>
      <c r="K833" s="285"/>
      <c r="L833" s="276"/>
      <c r="M833" s="276"/>
      <c r="N833" s="285"/>
      <c r="O833" s="276"/>
      <c r="P833" s="276"/>
      <c r="Q833" s="276"/>
      <c r="R833" s="276"/>
      <c r="S833" s="276"/>
      <c r="T833" s="276"/>
      <c r="U833" s="276"/>
      <c r="V833" s="276"/>
      <c r="W833" s="276"/>
      <c r="X833" s="276"/>
      <c r="Y833" s="276"/>
      <c r="Z833" s="276"/>
      <c r="AA833" s="276"/>
      <c r="AB833" s="276"/>
      <c r="AC833" s="276"/>
      <c r="AD833" s="276"/>
      <c r="AE833" s="276"/>
      <c r="AF833" s="276"/>
    </row>
    <row r="834" spans="1:32">
      <c r="A834" s="276"/>
      <c r="B834" s="276"/>
      <c r="C834" s="276"/>
      <c r="D834" s="285"/>
      <c r="E834" s="276"/>
      <c r="F834" s="276"/>
      <c r="G834" s="285"/>
      <c r="H834" s="276"/>
      <c r="I834" s="285"/>
      <c r="J834" s="276"/>
      <c r="K834" s="285"/>
      <c r="L834" s="276"/>
      <c r="M834" s="276"/>
      <c r="N834" s="285"/>
      <c r="O834" s="276"/>
      <c r="P834" s="276"/>
      <c r="Q834" s="276"/>
      <c r="R834" s="276"/>
      <c r="S834" s="276"/>
      <c r="T834" s="276"/>
      <c r="U834" s="276"/>
      <c r="V834" s="276"/>
      <c r="W834" s="276"/>
      <c r="X834" s="276"/>
      <c r="Y834" s="276"/>
      <c r="Z834" s="276"/>
      <c r="AA834" s="276"/>
      <c r="AB834" s="276"/>
      <c r="AC834" s="276"/>
      <c r="AD834" s="276"/>
      <c r="AE834" s="276"/>
      <c r="AF834" s="276"/>
    </row>
    <row r="835" spans="1:32">
      <c r="A835" s="276"/>
      <c r="B835" s="276"/>
      <c r="C835" s="276"/>
      <c r="D835" s="285"/>
      <c r="E835" s="276"/>
      <c r="F835" s="276"/>
      <c r="G835" s="285"/>
      <c r="H835" s="276"/>
      <c r="I835" s="285"/>
      <c r="J835" s="276"/>
      <c r="K835" s="285"/>
      <c r="L835" s="276"/>
      <c r="M835" s="276"/>
      <c r="N835" s="285"/>
      <c r="O835" s="276"/>
      <c r="P835" s="276"/>
      <c r="Q835" s="276"/>
      <c r="R835" s="276"/>
      <c r="S835" s="276"/>
      <c r="T835" s="276"/>
      <c r="U835" s="276"/>
      <c r="V835" s="276"/>
      <c r="W835" s="276"/>
      <c r="X835" s="276"/>
      <c r="Y835" s="276"/>
      <c r="Z835" s="276"/>
      <c r="AA835" s="276"/>
      <c r="AB835" s="276"/>
      <c r="AC835" s="276"/>
      <c r="AD835" s="276"/>
      <c r="AE835" s="276"/>
      <c r="AF835" s="276"/>
    </row>
    <row r="836" spans="1:32">
      <c r="A836" s="276"/>
      <c r="B836" s="276"/>
      <c r="C836" s="276"/>
      <c r="D836" s="285"/>
      <c r="E836" s="276"/>
      <c r="F836" s="276"/>
      <c r="G836" s="285"/>
      <c r="H836" s="276"/>
      <c r="I836" s="285"/>
      <c r="J836" s="276"/>
      <c r="K836" s="285"/>
      <c r="L836" s="276"/>
      <c r="M836" s="276"/>
      <c r="N836" s="285"/>
      <c r="O836" s="276"/>
      <c r="P836" s="276"/>
      <c r="Q836" s="276"/>
      <c r="R836" s="276"/>
      <c r="S836" s="276"/>
      <c r="T836" s="276"/>
      <c r="U836" s="276"/>
      <c r="V836" s="276"/>
      <c r="W836" s="276"/>
      <c r="X836" s="276"/>
      <c r="Y836" s="276"/>
      <c r="Z836" s="276"/>
      <c r="AA836" s="276"/>
      <c r="AB836" s="276"/>
      <c r="AC836" s="276"/>
      <c r="AD836" s="276"/>
      <c r="AE836" s="276"/>
      <c r="AF836" s="276"/>
    </row>
    <row r="837" spans="1:32">
      <c r="A837" s="276"/>
      <c r="B837" s="276"/>
      <c r="C837" s="276"/>
      <c r="D837" s="285"/>
      <c r="E837" s="276"/>
      <c r="F837" s="276"/>
      <c r="G837" s="285"/>
      <c r="H837" s="276"/>
      <c r="I837" s="285"/>
      <c r="J837" s="276"/>
      <c r="K837" s="285"/>
      <c r="L837" s="276"/>
      <c r="M837" s="276"/>
      <c r="N837" s="285"/>
      <c r="O837" s="276"/>
      <c r="P837" s="276"/>
      <c r="Q837" s="276"/>
      <c r="R837" s="276"/>
      <c r="S837" s="276"/>
      <c r="T837" s="276"/>
      <c r="U837" s="276"/>
      <c r="V837" s="276"/>
      <c r="W837" s="276"/>
      <c r="X837" s="276"/>
      <c r="Y837" s="276"/>
      <c r="Z837" s="276"/>
      <c r="AA837" s="276"/>
      <c r="AB837" s="276"/>
      <c r="AC837" s="276"/>
      <c r="AD837" s="276"/>
      <c r="AE837" s="276"/>
      <c r="AF837" s="276"/>
    </row>
    <row r="838" spans="1:32">
      <c r="A838" s="276"/>
      <c r="B838" s="276"/>
      <c r="C838" s="276"/>
      <c r="D838" s="285"/>
      <c r="E838" s="276"/>
      <c r="F838" s="276"/>
      <c r="G838" s="285"/>
      <c r="H838" s="276"/>
      <c r="I838" s="285"/>
      <c r="J838" s="276"/>
      <c r="K838" s="285"/>
      <c r="L838" s="276"/>
      <c r="M838" s="276"/>
      <c r="N838" s="285"/>
      <c r="O838" s="276"/>
      <c r="P838" s="276"/>
      <c r="Q838" s="276"/>
      <c r="R838" s="276"/>
      <c r="S838" s="276"/>
      <c r="T838" s="276"/>
      <c r="U838" s="276"/>
      <c r="V838" s="276"/>
      <c r="W838" s="276"/>
      <c r="X838" s="276"/>
      <c r="Y838" s="276"/>
      <c r="Z838" s="276"/>
      <c r="AA838" s="276"/>
      <c r="AB838" s="276"/>
      <c r="AC838" s="276"/>
      <c r="AD838" s="276"/>
      <c r="AE838" s="276"/>
      <c r="AF838" s="276"/>
    </row>
    <row r="839" spans="1:32">
      <c r="A839" s="276"/>
      <c r="B839" s="276"/>
      <c r="C839" s="276"/>
      <c r="D839" s="285"/>
      <c r="E839" s="276"/>
      <c r="F839" s="276"/>
      <c r="G839" s="285"/>
      <c r="H839" s="276"/>
      <c r="I839" s="285"/>
      <c r="J839" s="276"/>
      <c r="K839" s="285"/>
      <c r="L839" s="276"/>
      <c r="M839" s="276"/>
      <c r="N839" s="285"/>
      <c r="O839" s="276"/>
      <c r="P839" s="276"/>
      <c r="Q839" s="276"/>
      <c r="R839" s="276"/>
      <c r="S839" s="276"/>
      <c r="T839" s="276"/>
      <c r="U839" s="276"/>
      <c r="V839" s="276"/>
      <c r="W839" s="276"/>
      <c r="X839" s="276"/>
      <c r="Y839" s="276"/>
      <c r="Z839" s="276"/>
      <c r="AA839" s="276"/>
      <c r="AB839" s="276"/>
      <c r="AC839" s="276"/>
      <c r="AD839" s="276"/>
      <c r="AE839" s="276"/>
      <c r="AF839" s="276"/>
    </row>
    <row r="840" spans="1:32">
      <c r="A840" s="276"/>
      <c r="B840" s="276"/>
      <c r="C840" s="276"/>
      <c r="D840" s="285"/>
      <c r="E840" s="276"/>
      <c r="F840" s="276"/>
      <c r="G840" s="285"/>
      <c r="H840" s="276"/>
      <c r="I840" s="285"/>
      <c r="J840" s="276"/>
      <c r="K840" s="285"/>
      <c r="L840" s="276"/>
      <c r="M840" s="276"/>
      <c r="N840" s="285"/>
      <c r="O840" s="276"/>
      <c r="P840" s="276"/>
      <c r="Q840" s="276"/>
      <c r="R840" s="276"/>
      <c r="S840" s="276"/>
      <c r="T840" s="276"/>
      <c r="U840" s="276"/>
      <c r="V840" s="276"/>
      <c r="W840" s="276"/>
      <c r="X840" s="276"/>
      <c r="Y840" s="276"/>
      <c r="Z840" s="276"/>
      <c r="AA840" s="276"/>
      <c r="AB840" s="276"/>
      <c r="AC840" s="276"/>
      <c r="AD840" s="276"/>
      <c r="AE840" s="276"/>
      <c r="AF840" s="276"/>
    </row>
    <row r="841" spans="1:32">
      <c r="A841" s="276"/>
      <c r="B841" s="276"/>
      <c r="C841" s="276"/>
      <c r="D841" s="285"/>
      <c r="E841" s="276"/>
      <c r="F841" s="276"/>
      <c r="G841" s="285"/>
      <c r="H841" s="276"/>
      <c r="I841" s="285"/>
      <c r="J841" s="276"/>
      <c r="K841" s="285"/>
      <c r="L841" s="276"/>
      <c r="M841" s="276"/>
      <c r="N841" s="285"/>
      <c r="O841" s="276"/>
      <c r="P841" s="276"/>
      <c r="Q841" s="276"/>
      <c r="R841" s="276"/>
      <c r="S841" s="276"/>
      <c r="T841" s="276"/>
      <c r="U841" s="276"/>
      <c r="V841" s="276"/>
      <c r="W841" s="276"/>
      <c r="X841" s="276"/>
      <c r="Y841" s="276"/>
      <c r="Z841" s="276"/>
      <c r="AA841" s="276"/>
      <c r="AB841" s="276"/>
      <c r="AC841" s="276"/>
      <c r="AD841" s="276"/>
      <c r="AE841" s="276"/>
      <c r="AF841" s="276"/>
    </row>
    <row r="842" spans="1:32">
      <c r="A842" s="276"/>
      <c r="B842" s="276"/>
      <c r="C842" s="276"/>
      <c r="D842" s="285"/>
      <c r="E842" s="276"/>
      <c r="F842" s="276"/>
      <c r="G842" s="285"/>
      <c r="H842" s="276"/>
      <c r="I842" s="285"/>
      <c r="J842" s="276"/>
      <c r="K842" s="285"/>
      <c r="L842" s="276"/>
      <c r="M842" s="276"/>
      <c r="N842" s="285"/>
      <c r="O842" s="276"/>
      <c r="P842" s="276"/>
      <c r="Q842" s="276"/>
      <c r="R842" s="276"/>
      <c r="S842" s="276"/>
      <c r="T842" s="276"/>
      <c r="U842" s="276"/>
      <c r="V842" s="276"/>
      <c r="W842" s="276"/>
      <c r="X842" s="276"/>
      <c r="Y842" s="276"/>
      <c r="Z842" s="276"/>
      <c r="AA842" s="276"/>
      <c r="AB842" s="276"/>
      <c r="AC842" s="276"/>
      <c r="AD842" s="276"/>
      <c r="AE842" s="276"/>
      <c r="AF842" s="276"/>
    </row>
    <row r="843" spans="1:32">
      <c r="A843" s="276"/>
      <c r="B843" s="276"/>
      <c r="C843" s="276"/>
      <c r="D843" s="285"/>
      <c r="E843" s="276"/>
      <c r="F843" s="276"/>
      <c r="G843" s="285"/>
      <c r="H843" s="276"/>
      <c r="I843" s="285"/>
      <c r="J843" s="276"/>
      <c r="K843" s="285"/>
      <c r="L843" s="276"/>
      <c r="M843" s="276"/>
      <c r="N843" s="285"/>
      <c r="O843" s="276"/>
      <c r="P843" s="276"/>
      <c r="Q843" s="276"/>
      <c r="R843" s="276"/>
      <c r="S843" s="276"/>
      <c r="T843" s="276"/>
      <c r="U843" s="276"/>
      <c r="V843" s="276"/>
      <c r="W843" s="276"/>
      <c r="X843" s="276"/>
      <c r="Y843" s="276"/>
      <c r="Z843" s="276"/>
      <c r="AA843" s="276"/>
      <c r="AB843" s="276"/>
      <c r="AC843" s="276"/>
      <c r="AD843" s="276"/>
      <c r="AE843" s="276"/>
      <c r="AF843" s="276"/>
    </row>
    <row r="844" spans="1:32">
      <c r="A844" s="276"/>
      <c r="B844" s="276"/>
      <c r="C844" s="276"/>
      <c r="D844" s="285"/>
      <c r="E844" s="276"/>
      <c r="F844" s="276"/>
      <c r="G844" s="285"/>
      <c r="H844" s="276"/>
      <c r="I844" s="285"/>
      <c r="J844" s="276"/>
      <c r="K844" s="285"/>
      <c r="L844" s="276"/>
      <c r="M844" s="276"/>
      <c r="N844" s="285"/>
      <c r="O844" s="276"/>
      <c r="P844" s="276"/>
      <c r="Q844" s="276"/>
      <c r="R844" s="276"/>
      <c r="S844" s="276"/>
      <c r="T844" s="276"/>
      <c r="U844" s="276"/>
      <c r="V844" s="276"/>
      <c r="W844" s="276"/>
      <c r="X844" s="276"/>
      <c r="Y844" s="276"/>
      <c r="Z844" s="276"/>
      <c r="AA844" s="276"/>
      <c r="AB844" s="276"/>
      <c r="AC844" s="276"/>
      <c r="AD844" s="276"/>
      <c r="AE844" s="276"/>
      <c r="AF844" s="276"/>
    </row>
    <row r="845" spans="1:32">
      <c r="A845" s="276"/>
      <c r="B845" s="276"/>
      <c r="C845" s="276"/>
      <c r="D845" s="285"/>
      <c r="E845" s="276"/>
      <c r="F845" s="276"/>
      <c r="G845" s="285"/>
      <c r="H845" s="276"/>
      <c r="I845" s="285"/>
      <c r="J845" s="276"/>
      <c r="K845" s="285"/>
      <c r="L845" s="276"/>
      <c r="M845" s="276"/>
      <c r="N845" s="285"/>
      <c r="O845" s="276"/>
      <c r="P845" s="276"/>
      <c r="Q845" s="276"/>
      <c r="R845" s="276"/>
      <c r="S845" s="276"/>
      <c r="T845" s="276"/>
      <c r="U845" s="276"/>
      <c r="V845" s="276"/>
      <c r="W845" s="276"/>
      <c r="X845" s="276"/>
      <c r="Y845" s="276"/>
      <c r="Z845" s="276"/>
      <c r="AA845" s="276"/>
      <c r="AB845" s="276"/>
      <c r="AC845" s="276"/>
      <c r="AD845" s="276"/>
      <c r="AE845" s="276"/>
      <c r="AF845" s="276"/>
    </row>
    <row r="846" spans="1:32">
      <c r="A846" s="276"/>
      <c r="B846" s="276"/>
      <c r="C846" s="276"/>
      <c r="D846" s="285"/>
      <c r="E846" s="276"/>
      <c r="F846" s="276"/>
      <c r="G846" s="285"/>
      <c r="H846" s="276"/>
      <c r="I846" s="285"/>
      <c r="J846" s="276"/>
      <c r="K846" s="285"/>
      <c r="L846" s="276"/>
      <c r="M846" s="276"/>
      <c r="N846" s="285"/>
      <c r="O846" s="276"/>
      <c r="P846" s="276"/>
      <c r="Q846" s="276"/>
      <c r="R846" s="276"/>
      <c r="S846" s="276"/>
      <c r="T846" s="276"/>
      <c r="U846" s="276"/>
      <c r="V846" s="276"/>
      <c r="W846" s="276"/>
      <c r="X846" s="276"/>
      <c r="Y846" s="276"/>
      <c r="Z846" s="276"/>
      <c r="AA846" s="276"/>
      <c r="AB846" s="276"/>
      <c r="AC846" s="276"/>
      <c r="AD846" s="276"/>
      <c r="AE846" s="276"/>
      <c r="AF846" s="276"/>
    </row>
    <row r="847" spans="1:32">
      <c r="A847" s="276"/>
      <c r="B847" s="276"/>
      <c r="C847" s="276"/>
      <c r="D847" s="285"/>
      <c r="E847" s="276"/>
      <c r="F847" s="276"/>
      <c r="G847" s="285"/>
      <c r="H847" s="276"/>
      <c r="I847" s="285"/>
      <c r="J847" s="276"/>
      <c r="K847" s="285"/>
      <c r="L847" s="276"/>
      <c r="M847" s="276"/>
      <c r="N847" s="285"/>
      <c r="O847" s="276"/>
      <c r="P847" s="276"/>
      <c r="Q847" s="276"/>
      <c r="R847" s="276"/>
      <c r="S847" s="276"/>
      <c r="T847" s="276"/>
      <c r="U847" s="276"/>
      <c r="V847" s="276"/>
      <c r="W847" s="276"/>
      <c r="X847" s="276"/>
      <c r="Y847" s="276"/>
      <c r="Z847" s="276"/>
      <c r="AA847" s="276"/>
      <c r="AB847" s="276"/>
      <c r="AC847" s="276"/>
      <c r="AD847" s="276"/>
      <c r="AE847" s="276"/>
      <c r="AF847" s="276"/>
    </row>
    <row r="848" spans="1:32">
      <c r="A848" s="276"/>
      <c r="B848" s="276"/>
      <c r="C848" s="276"/>
      <c r="D848" s="285"/>
      <c r="E848" s="276"/>
      <c r="F848" s="276"/>
      <c r="G848" s="285"/>
      <c r="H848" s="276"/>
      <c r="I848" s="285"/>
      <c r="J848" s="276"/>
      <c r="K848" s="285"/>
      <c r="L848" s="276"/>
      <c r="M848" s="276"/>
      <c r="N848" s="285"/>
      <c r="O848" s="276"/>
      <c r="P848" s="276"/>
      <c r="Q848" s="276"/>
      <c r="R848" s="276"/>
      <c r="S848" s="276"/>
      <c r="T848" s="276"/>
      <c r="U848" s="276"/>
      <c r="V848" s="276"/>
      <c r="W848" s="276"/>
      <c r="X848" s="276"/>
      <c r="Y848" s="276"/>
      <c r="Z848" s="276"/>
      <c r="AA848" s="276"/>
      <c r="AB848" s="276"/>
      <c r="AC848" s="276"/>
      <c r="AD848" s="276"/>
      <c r="AE848" s="276"/>
      <c r="AF848" s="276"/>
    </row>
    <row r="849" spans="1:32">
      <c r="A849" s="276"/>
      <c r="B849" s="276"/>
      <c r="C849" s="276"/>
      <c r="D849" s="285"/>
      <c r="E849" s="276"/>
      <c r="F849" s="276"/>
      <c r="G849" s="285"/>
      <c r="H849" s="276"/>
      <c r="I849" s="285"/>
      <c r="J849" s="276"/>
      <c r="K849" s="285"/>
      <c r="L849" s="276"/>
      <c r="M849" s="276"/>
      <c r="N849" s="285"/>
      <c r="O849" s="276"/>
      <c r="P849" s="276"/>
      <c r="Q849" s="276"/>
      <c r="R849" s="276"/>
      <c r="S849" s="276"/>
      <c r="T849" s="276"/>
      <c r="U849" s="276"/>
      <c r="V849" s="276"/>
      <c r="W849" s="276"/>
      <c r="X849" s="276"/>
      <c r="Y849" s="276"/>
      <c r="Z849" s="276"/>
      <c r="AA849" s="276"/>
      <c r="AB849" s="276"/>
      <c r="AC849" s="276"/>
      <c r="AD849" s="276"/>
      <c r="AE849" s="276"/>
      <c r="AF849" s="276"/>
    </row>
    <row r="850" spans="1:32">
      <c r="A850" s="276"/>
      <c r="B850" s="276"/>
      <c r="C850" s="276"/>
      <c r="D850" s="285"/>
      <c r="E850" s="276"/>
      <c r="F850" s="276"/>
      <c r="G850" s="285"/>
      <c r="H850" s="276"/>
      <c r="I850" s="285"/>
      <c r="J850" s="276"/>
      <c r="K850" s="285"/>
      <c r="L850" s="276"/>
      <c r="M850" s="276"/>
      <c r="N850" s="285"/>
      <c r="O850" s="276"/>
      <c r="P850" s="276"/>
      <c r="Q850" s="276"/>
      <c r="R850" s="276"/>
      <c r="S850" s="276"/>
      <c r="T850" s="276"/>
      <c r="U850" s="276"/>
      <c r="V850" s="276"/>
      <c r="W850" s="276"/>
      <c r="X850" s="276"/>
      <c r="Y850" s="276"/>
      <c r="Z850" s="276"/>
      <c r="AA850" s="276"/>
      <c r="AB850" s="276"/>
      <c r="AC850" s="276"/>
      <c r="AD850" s="276"/>
      <c r="AE850" s="276"/>
      <c r="AF850" s="276"/>
    </row>
    <row r="851" spans="1:32">
      <c r="A851" s="276"/>
      <c r="B851" s="276"/>
      <c r="C851" s="276"/>
      <c r="D851" s="285"/>
      <c r="E851" s="276"/>
      <c r="F851" s="276"/>
      <c r="G851" s="285"/>
      <c r="H851" s="276"/>
      <c r="I851" s="285"/>
      <c r="J851" s="276"/>
      <c r="K851" s="285"/>
      <c r="L851" s="276"/>
      <c r="M851" s="276"/>
      <c r="N851" s="285"/>
      <c r="O851" s="276"/>
      <c r="P851" s="276"/>
      <c r="Q851" s="276"/>
      <c r="R851" s="276"/>
      <c r="S851" s="276"/>
      <c r="T851" s="276"/>
      <c r="U851" s="276"/>
      <c r="V851" s="276"/>
      <c r="W851" s="276"/>
      <c r="X851" s="276"/>
      <c r="Y851" s="276"/>
      <c r="Z851" s="276"/>
      <c r="AA851" s="276"/>
      <c r="AB851" s="276"/>
      <c r="AC851" s="276"/>
      <c r="AD851" s="276"/>
      <c r="AE851" s="276"/>
      <c r="AF851" s="276"/>
    </row>
    <row r="852" spans="1:32">
      <c r="A852" s="276"/>
      <c r="B852" s="276"/>
      <c r="C852" s="276"/>
      <c r="D852" s="285"/>
      <c r="E852" s="276"/>
      <c r="F852" s="276"/>
      <c r="G852" s="285"/>
      <c r="H852" s="276"/>
      <c r="I852" s="285"/>
      <c r="J852" s="276"/>
      <c r="K852" s="285"/>
      <c r="L852" s="276"/>
      <c r="M852" s="276"/>
      <c r="N852" s="285"/>
      <c r="O852" s="276"/>
      <c r="P852" s="276"/>
      <c r="Q852" s="276"/>
      <c r="R852" s="276"/>
      <c r="S852" s="276"/>
      <c r="T852" s="276"/>
      <c r="U852" s="276"/>
      <c r="V852" s="276"/>
      <c r="W852" s="276"/>
      <c r="X852" s="276"/>
      <c r="Y852" s="276"/>
      <c r="Z852" s="276"/>
      <c r="AA852" s="276"/>
      <c r="AB852" s="276"/>
      <c r="AC852" s="276"/>
      <c r="AD852" s="276"/>
      <c r="AE852" s="276"/>
      <c r="AF852" s="276"/>
    </row>
    <row r="853" spans="1:32">
      <c r="A853" s="276"/>
      <c r="B853" s="276"/>
      <c r="C853" s="276"/>
      <c r="D853" s="285"/>
      <c r="E853" s="276"/>
      <c r="F853" s="276"/>
      <c r="G853" s="285"/>
      <c r="H853" s="276"/>
      <c r="I853" s="285"/>
      <c r="J853" s="276"/>
      <c r="K853" s="285"/>
      <c r="L853" s="276"/>
      <c r="M853" s="276"/>
      <c r="N853" s="285"/>
      <c r="O853" s="276"/>
      <c r="P853" s="276"/>
      <c r="Q853" s="276"/>
      <c r="R853" s="276"/>
      <c r="S853" s="276"/>
      <c r="T853" s="276"/>
      <c r="U853" s="276"/>
      <c r="V853" s="276"/>
      <c r="W853" s="276"/>
      <c r="X853" s="276"/>
      <c r="Y853" s="276"/>
      <c r="Z853" s="276"/>
      <c r="AA853" s="276"/>
      <c r="AB853" s="276"/>
      <c r="AC853" s="276"/>
      <c r="AD853" s="276"/>
      <c r="AE853" s="276"/>
      <c r="AF853" s="276"/>
    </row>
    <row r="854" spans="1:32">
      <c r="A854" s="276"/>
      <c r="B854" s="276"/>
      <c r="C854" s="276"/>
      <c r="D854" s="285"/>
      <c r="E854" s="276"/>
      <c r="F854" s="276"/>
      <c r="G854" s="285"/>
      <c r="H854" s="276"/>
      <c r="I854" s="285"/>
      <c r="J854" s="276"/>
      <c r="K854" s="285"/>
      <c r="L854" s="276"/>
      <c r="M854" s="276"/>
      <c r="N854" s="285"/>
      <c r="O854" s="276"/>
      <c r="P854" s="276"/>
      <c r="Q854" s="276"/>
      <c r="R854" s="276"/>
      <c r="S854" s="276"/>
      <c r="T854" s="276"/>
      <c r="U854" s="276"/>
      <c r="V854" s="276"/>
      <c r="W854" s="276"/>
      <c r="X854" s="276"/>
      <c r="Y854" s="276"/>
      <c r="Z854" s="276"/>
      <c r="AA854" s="276"/>
      <c r="AB854" s="276"/>
      <c r="AC854" s="276"/>
      <c r="AD854" s="276"/>
      <c r="AE854" s="276"/>
      <c r="AF854" s="276"/>
    </row>
    <row r="855" spans="1:32">
      <c r="A855" s="276"/>
      <c r="B855" s="276"/>
      <c r="C855" s="276"/>
      <c r="D855" s="285"/>
      <c r="E855" s="276"/>
      <c r="F855" s="276"/>
      <c r="G855" s="285"/>
      <c r="H855" s="276"/>
      <c r="I855" s="285"/>
      <c r="J855" s="276"/>
      <c r="K855" s="285"/>
      <c r="L855" s="276"/>
      <c r="M855" s="276"/>
      <c r="N855" s="285"/>
      <c r="O855" s="276"/>
      <c r="P855" s="276"/>
      <c r="Q855" s="276"/>
      <c r="R855" s="276"/>
      <c r="S855" s="276"/>
      <c r="T855" s="276"/>
      <c r="U855" s="276"/>
      <c r="V855" s="276"/>
      <c r="W855" s="276"/>
      <c r="X855" s="276"/>
      <c r="Y855" s="276"/>
      <c r="Z855" s="276"/>
      <c r="AA855" s="276"/>
      <c r="AB855" s="276"/>
      <c r="AC855" s="276"/>
      <c r="AD855" s="276"/>
      <c r="AE855" s="276"/>
      <c r="AF855" s="276"/>
    </row>
    <row r="856" spans="1:32">
      <c r="A856" s="276"/>
      <c r="B856" s="276"/>
      <c r="C856" s="276"/>
      <c r="D856" s="285"/>
      <c r="E856" s="276"/>
      <c r="F856" s="276"/>
      <c r="G856" s="285"/>
      <c r="H856" s="276"/>
      <c r="I856" s="285"/>
      <c r="J856" s="276"/>
      <c r="K856" s="285"/>
      <c r="L856" s="276"/>
      <c r="M856" s="276"/>
      <c r="N856" s="285"/>
      <c r="O856" s="276"/>
      <c r="P856" s="276"/>
      <c r="Q856" s="276"/>
      <c r="R856" s="276"/>
      <c r="S856" s="276"/>
      <c r="T856" s="276"/>
      <c r="U856" s="276"/>
      <c r="V856" s="276"/>
      <c r="W856" s="276"/>
      <c r="X856" s="276"/>
      <c r="Y856" s="276"/>
      <c r="Z856" s="276"/>
      <c r="AA856" s="276"/>
      <c r="AB856" s="276"/>
      <c r="AC856" s="276"/>
      <c r="AD856" s="276"/>
      <c r="AE856" s="276"/>
      <c r="AF856" s="276"/>
    </row>
    <row r="857" spans="1:32">
      <c r="A857" s="276"/>
      <c r="B857" s="276"/>
      <c r="C857" s="276"/>
      <c r="D857" s="285"/>
      <c r="E857" s="276"/>
      <c r="F857" s="276"/>
      <c r="G857" s="285"/>
      <c r="H857" s="276"/>
      <c r="I857" s="285"/>
      <c r="J857" s="276"/>
      <c r="K857" s="285"/>
      <c r="L857" s="276"/>
      <c r="M857" s="276"/>
      <c r="N857" s="285"/>
      <c r="O857" s="276"/>
      <c r="P857" s="276"/>
      <c r="Q857" s="276"/>
      <c r="R857" s="276"/>
      <c r="S857" s="276"/>
      <c r="T857" s="276"/>
      <c r="U857" s="276"/>
      <c r="V857" s="276"/>
      <c r="W857" s="276"/>
      <c r="X857" s="276"/>
      <c r="Y857" s="276"/>
      <c r="Z857" s="276"/>
      <c r="AA857" s="276"/>
      <c r="AB857" s="276"/>
      <c r="AC857" s="276"/>
      <c r="AD857" s="276"/>
      <c r="AE857" s="276"/>
      <c r="AF857" s="276"/>
    </row>
    <row r="858" spans="1:32">
      <c r="A858" s="276"/>
      <c r="B858" s="276"/>
      <c r="C858" s="276"/>
      <c r="D858" s="285"/>
      <c r="E858" s="276"/>
      <c r="F858" s="276"/>
      <c r="G858" s="285"/>
      <c r="H858" s="276"/>
      <c r="I858" s="285"/>
      <c r="J858" s="276"/>
      <c r="K858" s="285"/>
      <c r="L858" s="276"/>
      <c r="M858" s="276"/>
      <c r="N858" s="285"/>
      <c r="O858" s="276"/>
      <c r="P858" s="276"/>
      <c r="Q858" s="276"/>
      <c r="R858" s="276"/>
      <c r="S858" s="276"/>
      <c r="T858" s="276"/>
      <c r="U858" s="276"/>
      <c r="V858" s="276"/>
      <c r="W858" s="276"/>
      <c r="X858" s="276"/>
      <c r="Y858" s="276"/>
      <c r="Z858" s="276"/>
      <c r="AA858" s="276"/>
      <c r="AB858" s="276"/>
      <c r="AC858" s="276"/>
      <c r="AD858" s="276"/>
      <c r="AE858" s="276"/>
      <c r="AF858" s="276"/>
    </row>
    <row r="859" spans="1:32">
      <c r="A859" s="276"/>
      <c r="B859" s="276"/>
      <c r="C859" s="276"/>
      <c r="D859" s="285"/>
      <c r="E859" s="276"/>
      <c r="F859" s="276"/>
      <c r="G859" s="285"/>
      <c r="H859" s="276"/>
      <c r="I859" s="285"/>
      <c r="J859" s="276"/>
      <c r="K859" s="285"/>
      <c r="L859" s="276"/>
      <c r="M859" s="276"/>
      <c r="N859" s="285"/>
      <c r="O859" s="276"/>
      <c r="P859" s="276"/>
      <c r="Q859" s="276"/>
      <c r="R859" s="276"/>
      <c r="S859" s="276"/>
      <c r="T859" s="276"/>
      <c r="U859" s="276"/>
      <c r="V859" s="276"/>
      <c r="W859" s="276"/>
      <c r="X859" s="276"/>
      <c r="Y859" s="276"/>
      <c r="Z859" s="276"/>
      <c r="AA859" s="276"/>
      <c r="AB859" s="276"/>
      <c r="AC859" s="276"/>
      <c r="AD859" s="276"/>
      <c r="AE859" s="276"/>
      <c r="AF859" s="276"/>
    </row>
    <row r="860" spans="1:32">
      <c r="A860" s="276"/>
      <c r="B860" s="276"/>
      <c r="C860" s="276"/>
      <c r="D860" s="285"/>
      <c r="E860" s="276"/>
      <c r="F860" s="276"/>
      <c r="G860" s="285"/>
      <c r="H860" s="276"/>
      <c r="I860" s="285"/>
      <c r="J860" s="276"/>
      <c r="K860" s="285"/>
      <c r="L860" s="276"/>
      <c r="M860" s="276"/>
      <c r="N860" s="285"/>
      <c r="O860" s="276"/>
      <c r="P860" s="276"/>
      <c r="Q860" s="276"/>
      <c r="R860" s="276"/>
      <c r="S860" s="276"/>
      <c r="T860" s="276"/>
      <c r="U860" s="276"/>
      <c r="V860" s="276"/>
      <c r="W860" s="276"/>
      <c r="X860" s="276"/>
      <c r="Y860" s="276"/>
      <c r="Z860" s="276"/>
      <c r="AA860" s="276"/>
      <c r="AB860" s="276"/>
      <c r="AC860" s="276"/>
      <c r="AD860" s="276"/>
      <c r="AE860" s="276"/>
      <c r="AF860" s="276"/>
    </row>
    <row r="861" spans="1:32">
      <c r="A861" s="276"/>
      <c r="B861" s="276"/>
      <c r="C861" s="276"/>
      <c r="D861" s="285"/>
      <c r="E861" s="276"/>
      <c r="F861" s="276"/>
      <c r="G861" s="285"/>
      <c r="H861" s="276"/>
      <c r="I861" s="285"/>
      <c r="J861" s="276"/>
      <c r="K861" s="285"/>
      <c r="L861" s="276"/>
      <c r="M861" s="276"/>
      <c r="N861" s="285"/>
      <c r="O861" s="276"/>
      <c r="P861" s="276"/>
      <c r="Q861" s="276"/>
      <c r="R861" s="276"/>
      <c r="S861" s="276"/>
      <c r="T861" s="276"/>
      <c r="U861" s="276"/>
      <c r="V861" s="276"/>
      <c r="W861" s="276"/>
      <c r="X861" s="276"/>
      <c r="Y861" s="276"/>
      <c r="Z861" s="276"/>
      <c r="AA861" s="276"/>
      <c r="AB861" s="276"/>
      <c r="AC861" s="276"/>
      <c r="AD861" s="276"/>
      <c r="AE861" s="276"/>
      <c r="AF861" s="276"/>
    </row>
    <row r="862" spans="1:32">
      <c r="A862" s="276"/>
      <c r="B862" s="276"/>
      <c r="C862" s="276"/>
      <c r="D862" s="285"/>
      <c r="E862" s="276"/>
      <c r="F862" s="276"/>
      <c r="G862" s="285"/>
      <c r="H862" s="276"/>
      <c r="I862" s="285"/>
      <c r="J862" s="276"/>
      <c r="K862" s="285"/>
      <c r="L862" s="276"/>
      <c r="M862" s="276"/>
      <c r="N862" s="285"/>
      <c r="O862" s="276"/>
      <c r="P862" s="276"/>
      <c r="Q862" s="276"/>
      <c r="R862" s="276"/>
      <c r="S862" s="276"/>
      <c r="T862" s="276"/>
      <c r="U862" s="276"/>
      <c r="V862" s="276"/>
      <c r="W862" s="276"/>
      <c r="X862" s="276"/>
      <c r="Y862" s="276"/>
      <c r="Z862" s="276"/>
      <c r="AA862" s="276"/>
      <c r="AB862" s="276"/>
      <c r="AC862" s="276"/>
      <c r="AD862" s="276"/>
      <c r="AE862" s="276"/>
      <c r="AF862" s="276"/>
    </row>
    <row r="863" spans="1:32">
      <c r="A863" s="276"/>
      <c r="B863" s="276"/>
      <c r="C863" s="276"/>
      <c r="D863" s="285"/>
      <c r="E863" s="276"/>
      <c r="F863" s="276"/>
      <c r="G863" s="285"/>
      <c r="H863" s="276"/>
      <c r="I863" s="285"/>
      <c r="J863" s="276"/>
      <c r="K863" s="285"/>
      <c r="L863" s="276"/>
      <c r="M863" s="276"/>
      <c r="N863" s="285"/>
      <c r="O863" s="276"/>
      <c r="P863" s="276"/>
      <c r="Q863" s="276"/>
      <c r="R863" s="276"/>
      <c r="S863" s="276"/>
      <c r="T863" s="276"/>
      <c r="U863" s="276"/>
      <c r="V863" s="276"/>
      <c r="W863" s="276"/>
      <c r="X863" s="276"/>
      <c r="Y863" s="276"/>
      <c r="Z863" s="276"/>
      <c r="AA863" s="276"/>
      <c r="AB863" s="276"/>
      <c r="AC863" s="276"/>
      <c r="AD863" s="276"/>
      <c r="AE863" s="276"/>
      <c r="AF863" s="276"/>
    </row>
    <row r="864" spans="1:32">
      <c r="A864" s="276"/>
      <c r="B864" s="276"/>
      <c r="C864" s="276"/>
      <c r="D864" s="285"/>
      <c r="E864" s="276"/>
      <c r="F864" s="276"/>
      <c r="G864" s="285"/>
      <c r="H864" s="276"/>
      <c r="I864" s="285"/>
      <c r="J864" s="276"/>
      <c r="K864" s="285"/>
      <c r="L864" s="276"/>
      <c r="M864" s="276"/>
      <c r="N864" s="285"/>
      <c r="O864" s="276"/>
      <c r="P864" s="276"/>
      <c r="Q864" s="276"/>
      <c r="R864" s="276"/>
      <c r="S864" s="276"/>
      <c r="T864" s="276"/>
      <c r="U864" s="276"/>
      <c r="V864" s="276"/>
      <c r="W864" s="276"/>
      <c r="X864" s="276"/>
      <c r="Y864" s="276"/>
      <c r="Z864" s="276"/>
      <c r="AA864" s="276"/>
      <c r="AB864" s="276"/>
      <c r="AC864" s="276"/>
      <c r="AD864" s="276"/>
      <c r="AE864" s="276"/>
      <c r="AF864" s="276"/>
    </row>
    <row r="865" spans="1:32">
      <c r="A865" s="276"/>
      <c r="B865" s="276"/>
      <c r="C865" s="276"/>
      <c r="D865" s="285"/>
      <c r="E865" s="276"/>
      <c r="F865" s="276"/>
      <c r="G865" s="285"/>
      <c r="H865" s="276"/>
      <c r="I865" s="285"/>
      <c r="J865" s="276"/>
      <c r="K865" s="285"/>
      <c r="L865" s="276"/>
      <c r="M865" s="276"/>
      <c r="N865" s="285"/>
      <c r="O865" s="276"/>
      <c r="P865" s="276"/>
      <c r="Q865" s="276"/>
      <c r="R865" s="276"/>
      <c r="S865" s="276"/>
      <c r="T865" s="276"/>
      <c r="U865" s="276"/>
      <c r="V865" s="276"/>
      <c r="W865" s="276"/>
      <c r="X865" s="276"/>
      <c r="Y865" s="276"/>
      <c r="Z865" s="276"/>
      <c r="AA865" s="276"/>
      <c r="AB865" s="276"/>
      <c r="AC865" s="276"/>
      <c r="AD865" s="276"/>
      <c r="AE865" s="276"/>
      <c r="AF865" s="276"/>
    </row>
    <row r="866" spans="1:32">
      <c r="A866" s="276"/>
      <c r="B866" s="276"/>
      <c r="C866" s="276"/>
      <c r="D866" s="285"/>
      <c r="E866" s="276"/>
      <c r="F866" s="276"/>
      <c r="G866" s="285"/>
      <c r="H866" s="276"/>
      <c r="I866" s="285"/>
      <c r="J866" s="276"/>
      <c r="K866" s="285"/>
      <c r="L866" s="276"/>
      <c r="M866" s="276"/>
      <c r="N866" s="285"/>
      <c r="O866" s="276"/>
      <c r="P866" s="276"/>
      <c r="Q866" s="276"/>
      <c r="R866" s="276"/>
      <c r="S866" s="276"/>
      <c r="T866" s="276"/>
      <c r="U866" s="276"/>
      <c r="V866" s="276"/>
      <c r="W866" s="276"/>
      <c r="X866" s="276"/>
      <c r="Y866" s="276"/>
      <c r="Z866" s="276"/>
      <c r="AA866" s="276"/>
      <c r="AB866" s="276"/>
      <c r="AC866" s="276"/>
      <c r="AD866" s="276"/>
      <c r="AE866" s="276"/>
      <c r="AF866" s="276"/>
    </row>
    <row r="867" spans="1:32">
      <c r="A867" s="276"/>
      <c r="B867" s="276"/>
      <c r="C867" s="276"/>
      <c r="D867" s="285"/>
      <c r="E867" s="276"/>
      <c r="F867" s="276"/>
      <c r="G867" s="285"/>
      <c r="H867" s="276"/>
      <c r="I867" s="285"/>
      <c r="J867" s="276"/>
      <c r="K867" s="285"/>
      <c r="L867" s="276"/>
      <c r="M867" s="276"/>
      <c r="N867" s="285"/>
      <c r="O867" s="276"/>
      <c r="P867" s="276"/>
      <c r="Q867" s="276"/>
      <c r="R867" s="276"/>
      <c r="S867" s="276"/>
      <c r="T867" s="276"/>
      <c r="U867" s="276"/>
      <c r="V867" s="276"/>
      <c r="W867" s="276"/>
      <c r="X867" s="276"/>
      <c r="Y867" s="276"/>
      <c r="Z867" s="276"/>
      <c r="AA867" s="276"/>
      <c r="AB867" s="276"/>
      <c r="AC867" s="276"/>
      <c r="AD867" s="276"/>
      <c r="AE867" s="276"/>
      <c r="AF867" s="276"/>
    </row>
    <row r="868" spans="1:32">
      <c r="A868" s="276"/>
      <c r="B868" s="276"/>
      <c r="C868" s="276"/>
      <c r="D868" s="285"/>
      <c r="E868" s="276"/>
      <c r="F868" s="276"/>
      <c r="G868" s="285"/>
      <c r="H868" s="276"/>
      <c r="I868" s="285"/>
      <c r="J868" s="276"/>
      <c r="K868" s="285"/>
      <c r="L868" s="276"/>
      <c r="M868" s="276"/>
      <c r="N868" s="285"/>
      <c r="O868" s="276"/>
      <c r="P868" s="276"/>
      <c r="Q868" s="276"/>
      <c r="R868" s="276"/>
      <c r="S868" s="276"/>
      <c r="T868" s="276"/>
      <c r="U868" s="276"/>
      <c r="V868" s="276"/>
      <c r="W868" s="276"/>
      <c r="X868" s="276"/>
      <c r="Y868" s="276"/>
      <c r="Z868" s="276"/>
      <c r="AA868" s="276"/>
      <c r="AB868" s="276"/>
      <c r="AC868" s="276"/>
      <c r="AD868" s="276"/>
      <c r="AE868" s="276"/>
      <c r="AF868" s="276"/>
    </row>
    <row r="869" spans="1:32">
      <c r="A869" s="276"/>
      <c r="B869" s="276"/>
      <c r="C869" s="276"/>
      <c r="D869" s="285"/>
      <c r="E869" s="276"/>
      <c r="F869" s="276"/>
      <c r="G869" s="285"/>
      <c r="H869" s="276"/>
      <c r="I869" s="285"/>
      <c r="J869" s="276"/>
      <c r="K869" s="285"/>
      <c r="L869" s="276"/>
      <c r="M869" s="276"/>
      <c r="N869" s="285"/>
      <c r="O869" s="276"/>
      <c r="P869" s="276"/>
      <c r="Q869" s="276"/>
      <c r="R869" s="276"/>
      <c r="S869" s="276"/>
      <c r="T869" s="276"/>
      <c r="U869" s="276"/>
      <c r="V869" s="276"/>
      <c r="W869" s="276"/>
      <c r="X869" s="276"/>
      <c r="Y869" s="276"/>
      <c r="Z869" s="276"/>
      <c r="AA869" s="276"/>
      <c r="AB869" s="276"/>
      <c r="AC869" s="276"/>
      <c r="AD869" s="276"/>
      <c r="AE869" s="276"/>
      <c r="AF869" s="276"/>
    </row>
    <row r="870" spans="1:32">
      <c r="A870" s="276"/>
      <c r="B870" s="276"/>
      <c r="C870" s="276"/>
      <c r="D870" s="285"/>
      <c r="E870" s="276"/>
      <c r="F870" s="276"/>
      <c r="G870" s="285"/>
      <c r="H870" s="276"/>
      <c r="I870" s="285"/>
      <c r="J870" s="276"/>
      <c r="K870" s="285"/>
      <c r="L870" s="276"/>
      <c r="M870" s="276"/>
      <c r="N870" s="285"/>
      <c r="O870" s="276"/>
      <c r="P870" s="276"/>
      <c r="Q870" s="276"/>
      <c r="R870" s="276"/>
      <c r="S870" s="276"/>
      <c r="T870" s="276"/>
      <c r="U870" s="276"/>
      <c r="V870" s="276"/>
      <c r="W870" s="276"/>
      <c r="X870" s="276"/>
      <c r="Y870" s="276"/>
      <c r="Z870" s="276"/>
      <c r="AA870" s="276"/>
      <c r="AB870" s="276"/>
      <c r="AC870" s="276"/>
      <c r="AD870" s="276"/>
      <c r="AE870" s="276"/>
      <c r="AF870" s="276"/>
    </row>
    <row r="871" spans="1:32">
      <c r="A871" s="276"/>
      <c r="B871" s="276"/>
      <c r="C871" s="276"/>
      <c r="D871" s="285"/>
      <c r="E871" s="276"/>
      <c r="F871" s="276"/>
      <c r="G871" s="285"/>
      <c r="H871" s="276"/>
      <c r="I871" s="285"/>
      <c r="J871" s="276"/>
      <c r="K871" s="285"/>
      <c r="L871" s="276"/>
      <c r="M871" s="276"/>
      <c r="N871" s="285"/>
      <c r="O871" s="276"/>
      <c r="P871" s="276"/>
      <c r="Q871" s="276"/>
      <c r="R871" s="276"/>
      <c r="S871" s="276"/>
      <c r="T871" s="276"/>
      <c r="U871" s="276"/>
      <c r="V871" s="276"/>
      <c r="W871" s="276"/>
      <c r="X871" s="276"/>
      <c r="Y871" s="276"/>
      <c r="Z871" s="276"/>
      <c r="AA871" s="276"/>
      <c r="AB871" s="276"/>
      <c r="AC871" s="276"/>
      <c r="AD871" s="276"/>
      <c r="AE871" s="276"/>
      <c r="AF871" s="276"/>
    </row>
    <row r="872" spans="1:32">
      <c r="A872" s="276"/>
      <c r="B872" s="276"/>
      <c r="C872" s="276"/>
      <c r="D872" s="285"/>
      <c r="E872" s="276"/>
      <c r="F872" s="276"/>
      <c r="G872" s="285"/>
      <c r="H872" s="276"/>
      <c r="I872" s="285"/>
      <c r="J872" s="276"/>
      <c r="K872" s="285"/>
      <c r="L872" s="276"/>
      <c r="M872" s="276"/>
      <c r="N872" s="285"/>
      <c r="O872" s="276"/>
      <c r="P872" s="276"/>
      <c r="Q872" s="276"/>
      <c r="R872" s="276"/>
      <c r="S872" s="276"/>
      <c r="T872" s="276"/>
      <c r="U872" s="276"/>
      <c r="V872" s="276"/>
      <c r="W872" s="276"/>
      <c r="X872" s="276"/>
      <c r="Y872" s="276"/>
      <c r="Z872" s="276"/>
      <c r="AA872" s="276"/>
      <c r="AB872" s="276"/>
      <c r="AC872" s="276"/>
      <c r="AD872" s="276"/>
      <c r="AE872" s="276"/>
      <c r="AF872" s="276"/>
    </row>
    <row r="873" spans="1:32">
      <c r="A873" s="276"/>
      <c r="B873" s="276"/>
      <c r="C873" s="276"/>
      <c r="D873" s="285"/>
      <c r="E873" s="276"/>
      <c r="F873" s="276"/>
      <c r="G873" s="285"/>
      <c r="H873" s="276"/>
      <c r="I873" s="285"/>
      <c r="J873" s="276"/>
      <c r="K873" s="285"/>
      <c r="L873" s="276"/>
      <c r="M873" s="276"/>
      <c r="N873" s="285"/>
      <c r="O873" s="276"/>
      <c r="P873" s="276"/>
      <c r="Q873" s="276"/>
      <c r="R873" s="276"/>
      <c r="S873" s="276"/>
      <c r="T873" s="276"/>
      <c r="U873" s="276"/>
      <c r="V873" s="276"/>
      <c r="W873" s="276"/>
      <c r="X873" s="276"/>
      <c r="Y873" s="276"/>
      <c r="Z873" s="276"/>
      <c r="AA873" s="276"/>
      <c r="AB873" s="276"/>
      <c r="AC873" s="276"/>
      <c r="AD873" s="276"/>
      <c r="AE873" s="276"/>
      <c r="AF873" s="276"/>
    </row>
    <row r="874" spans="1:32">
      <c r="A874" s="276"/>
      <c r="B874" s="276"/>
      <c r="C874" s="276"/>
      <c r="D874" s="285"/>
      <c r="E874" s="276"/>
      <c r="F874" s="276"/>
      <c r="G874" s="285"/>
      <c r="H874" s="276"/>
      <c r="I874" s="285"/>
      <c r="J874" s="276"/>
      <c r="K874" s="285"/>
      <c r="L874" s="276"/>
      <c r="M874" s="276"/>
      <c r="N874" s="285"/>
      <c r="O874" s="276"/>
      <c r="P874" s="276"/>
      <c r="Q874" s="276"/>
      <c r="R874" s="276"/>
      <c r="S874" s="276"/>
      <c r="T874" s="276"/>
      <c r="U874" s="276"/>
      <c r="V874" s="276"/>
      <c r="W874" s="276"/>
      <c r="X874" s="276"/>
      <c r="Y874" s="276"/>
      <c r="Z874" s="276"/>
      <c r="AA874" s="276"/>
      <c r="AB874" s="276"/>
      <c r="AC874" s="276"/>
      <c r="AD874" s="276"/>
      <c r="AE874" s="276"/>
      <c r="AF874" s="276"/>
    </row>
    <row r="875" spans="1:32">
      <c r="A875" s="276"/>
      <c r="B875" s="276"/>
      <c r="C875" s="276"/>
      <c r="D875" s="285"/>
      <c r="E875" s="276"/>
      <c r="F875" s="276"/>
      <c r="G875" s="285"/>
      <c r="H875" s="276"/>
      <c r="I875" s="285"/>
      <c r="J875" s="276"/>
      <c r="K875" s="285"/>
      <c r="L875" s="276"/>
      <c r="M875" s="276"/>
      <c r="N875" s="285"/>
      <c r="O875" s="276"/>
      <c r="P875" s="276"/>
      <c r="Q875" s="276"/>
      <c r="R875" s="276"/>
      <c r="S875" s="276"/>
      <c r="T875" s="276"/>
      <c r="U875" s="276"/>
      <c r="V875" s="276"/>
      <c r="W875" s="276"/>
      <c r="X875" s="276"/>
      <c r="Y875" s="276"/>
      <c r="Z875" s="276"/>
      <c r="AA875" s="276"/>
      <c r="AB875" s="276"/>
      <c r="AC875" s="276"/>
      <c r="AD875" s="276"/>
      <c r="AE875" s="276"/>
      <c r="AF875" s="276"/>
    </row>
    <row r="876" spans="1:32">
      <c r="A876" s="276"/>
      <c r="B876" s="276"/>
      <c r="C876" s="276"/>
      <c r="D876" s="285"/>
      <c r="E876" s="276"/>
      <c r="F876" s="276"/>
      <c r="G876" s="285"/>
      <c r="H876" s="276"/>
      <c r="I876" s="285"/>
      <c r="J876" s="276"/>
      <c r="K876" s="285"/>
      <c r="L876" s="276"/>
      <c r="M876" s="276"/>
      <c r="N876" s="285"/>
      <c r="O876" s="276"/>
      <c r="P876" s="276"/>
      <c r="Q876" s="276"/>
      <c r="R876" s="276"/>
      <c r="S876" s="276"/>
      <c r="T876" s="276"/>
      <c r="U876" s="276"/>
      <c r="V876" s="276"/>
      <c r="W876" s="276"/>
      <c r="X876" s="276"/>
      <c r="Y876" s="276"/>
      <c r="Z876" s="276"/>
      <c r="AA876" s="276"/>
      <c r="AB876" s="276"/>
      <c r="AC876" s="276"/>
      <c r="AD876" s="276"/>
      <c r="AE876" s="276"/>
      <c r="AF876" s="276"/>
    </row>
    <row r="877" spans="1:32">
      <c r="A877" s="276"/>
      <c r="B877" s="276"/>
      <c r="C877" s="276"/>
      <c r="D877" s="285"/>
      <c r="E877" s="276"/>
      <c r="F877" s="276"/>
      <c r="G877" s="285"/>
      <c r="H877" s="276"/>
      <c r="I877" s="285"/>
      <c r="J877" s="276"/>
      <c r="K877" s="285"/>
      <c r="L877" s="276"/>
      <c r="M877" s="276"/>
      <c r="N877" s="285"/>
      <c r="O877" s="276"/>
      <c r="P877" s="276"/>
      <c r="Q877" s="276"/>
      <c r="R877" s="276"/>
      <c r="S877" s="276"/>
      <c r="T877" s="276"/>
      <c r="U877" s="276"/>
      <c r="V877" s="276"/>
      <c r="W877" s="276"/>
      <c r="X877" s="276"/>
      <c r="Y877" s="276"/>
      <c r="Z877" s="276"/>
      <c r="AA877" s="276"/>
      <c r="AB877" s="276"/>
      <c r="AC877" s="276"/>
      <c r="AD877" s="276"/>
      <c r="AE877" s="276"/>
      <c r="AF877" s="276"/>
    </row>
    <row r="878" spans="1:32">
      <c r="A878" s="276"/>
      <c r="B878" s="276"/>
      <c r="C878" s="276"/>
      <c r="D878" s="285"/>
      <c r="E878" s="276"/>
      <c r="F878" s="276"/>
      <c r="G878" s="285"/>
      <c r="H878" s="276"/>
      <c r="I878" s="285"/>
      <c r="J878" s="276"/>
      <c r="K878" s="285"/>
      <c r="L878" s="276"/>
      <c r="M878" s="276"/>
      <c r="N878" s="285"/>
      <c r="O878" s="276"/>
      <c r="P878" s="276"/>
      <c r="Q878" s="276"/>
      <c r="R878" s="276"/>
      <c r="S878" s="276"/>
      <c r="T878" s="276"/>
      <c r="U878" s="276"/>
      <c r="V878" s="276"/>
      <c r="W878" s="276"/>
      <c r="X878" s="276"/>
      <c r="Y878" s="276"/>
      <c r="Z878" s="276"/>
      <c r="AA878" s="276"/>
      <c r="AB878" s="276"/>
      <c r="AC878" s="276"/>
      <c r="AD878" s="276"/>
      <c r="AE878" s="276"/>
      <c r="AF878" s="276"/>
    </row>
    <row r="879" spans="1:32">
      <c r="A879" s="276"/>
      <c r="B879" s="276"/>
      <c r="C879" s="276"/>
      <c r="D879" s="285"/>
      <c r="E879" s="276"/>
      <c r="F879" s="276"/>
      <c r="G879" s="285"/>
      <c r="H879" s="276"/>
      <c r="I879" s="285"/>
      <c r="J879" s="276"/>
      <c r="K879" s="285"/>
      <c r="L879" s="276"/>
      <c r="M879" s="276"/>
      <c r="N879" s="285"/>
      <c r="O879" s="276"/>
      <c r="P879" s="276"/>
      <c r="Q879" s="276"/>
      <c r="R879" s="276"/>
      <c r="S879" s="276"/>
      <c r="T879" s="276"/>
      <c r="U879" s="276"/>
      <c r="V879" s="276"/>
      <c r="W879" s="276"/>
      <c r="X879" s="276"/>
      <c r="Y879" s="276"/>
      <c r="Z879" s="276"/>
      <c r="AA879" s="276"/>
      <c r="AB879" s="276"/>
      <c r="AC879" s="276"/>
      <c r="AD879" s="276"/>
      <c r="AE879" s="276"/>
      <c r="AF879" s="276"/>
    </row>
    <row r="880" spans="1:32">
      <c r="A880" s="276"/>
      <c r="B880" s="276"/>
      <c r="C880" s="276"/>
      <c r="D880" s="285"/>
      <c r="E880" s="276"/>
      <c r="F880" s="276"/>
      <c r="G880" s="285"/>
      <c r="H880" s="276"/>
      <c r="I880" s="285"/>
      <c r="J880" s="276"/>
      <c r="K880" s="285"/>
      <c r="L880" s="276"/>
      <c r="M880" s="276"/>
      <c r="N880" s="285"/>
      <c r="O880" s="276"/>
      <c r="P880" s="276"/>
      <c r="Q880" s="276"/>
      <c r="R880" s="276"/>
      <c r="S880" s="276"/>
      <c r="T880" s="276"/>
      <c r="U880" s="276"/>
      <c r="V880" s="276"/>
      <c r="W880" s="276"/>
      <c r="X880" s="276"/>
      <c r="Y880" s="276"/>
      <c r="Z880" s="276"/>
      <c r="AA880" s="276"/>
      <c r="AB880" s="276"/>
      <c r="AC880" s="276"/>
      <c r="AD880" s="276"/>
      <c r="AE880" s="276"/>
      <c r="AF880" s="276"/>
    </row>
    <row r="881" spans="1:32">
      <c r="A881" s="276"/>
      <c r="B881" s="276"/>
      <c r="C881" s="276"/>
      <c r="D881" s="285"/>
      <c r="E881" s="276"/>
      <c r="F881" s="276"/>
      <c r="G881" s="285"/>
      <c r="H881" s="276"/>
      <c r="I881" s="285"/>
      <c r="J881" s="276"/>
      <c r="K881" s="285"/>
      <c r="L881" s="276"/>
      <c r="M881" s="276"/>
      <c r="N881" s="285"/>
      <c r="O881" s="276"/>
      <c r="P881" s="276"/>
      <c r="Q881" s="276"/>
      <c r="R881" s="276"/>
      <c r="S881" s="276"/>
      <c r="T881" s="276"/>
      <c r="U881" s="276"/>
      <c r="V881" s="276"/>
      <c r="W881" s="276"/>
      <c r="X881" s="276"/>
      <c r="Y881" s="276"/>
      <c r="Z881" s="276"/>
      <c r="AA881" s="276"/>
      <c r="AB881" s="276"/>
      <c r="AC881" s="276"/>
      <c r="AD881" s="276"/>
      <c r="AE881" s="276"/>
      <c r="AF881" s="276"/>
    </row>
    <row r="882" spans="1:32">
      <c r="A882" s="276"/>
      <c r="B882" s="276"/>
      <c r="C882" s="276"/>
      <c r="D882" s="285"/>
      <c r="E882" s="276"/>
      <c r="F882" s="276"/>
      <c r="G882" s="285"/>
      <c r="H882" s="276"/>
      <c r="I882" s="285"/>
      <c r="J882" s="276"/>
      <c r="K882" s="285"/>
      <c r="L882" s="276"/>
      <c r="M882" s="276"/>
      <c r="N882" s="285"/>
      <c r="O882" s="276"/>
      <c r="P882" s="276"/>
      <c r="Q882" s="276"/>
      <c r="R882" s="276"/>
      <c r="S882" s="276"/>
      <c r="T882" s="276"/>
      <c r="U882" s="276"/>
      <c r="V882" s="276"/>
      <c r="W882" s="276"/>
      <c r="X882" s="276"/>
      <c r="Y882" s="276"/>
      <c r="Z882" s="276"/>
      <c r="AA882" s="276"/>
      <c r="AB882" s="276"/>
      <c r="AC882" s="276"/>
      <c r="AD882" s="276"/>
      <c r="AE882" s="276"/>
      <c r="AF882" s="276"/>
    </row>
    <row r="883" spans="1:32">
      <c r="A883" s="276"/>
      <c r="B883" s="276"/>
      <c r="C883" s="276"/>
      <c r="D883" s="285"/>
      <c r="E883" s="276"/>
      <c r="F883" s="276"/>
      <c r="G883" s="285"/>
      <c r="H883" s="276"/>
      <c r="I883" s="285"/>
      <c r="J883" s="276"/>
      <c r="K883" s="285"/>
      <c r="L883" s="276"/>
      <c r="M883" s="276"/>
      <c r="N883" s="285"/>
      <c r="O883" s="276"/>
      <c r="P883" s="276"/>
      <c r="Q883" s="276"/>
      <c r="R883" s="276"/>
      <c r="S883" s="276"/>
      <c r="T883" s="276"/>
      <c r="U883" s="276"/>
      <c r="V883" s="276"/>
      <c r="W883" s="276"/>
      <c r="X883" s="276"/>
      <c r="Y883" s="276"/>
      <c r="Z883" s="276"/>
      <c r="AA883" s="276"/>
      <c r="AB883" s="276"/>
      <c r="AC883" s="276"/>
      <c r="AD883" s="276"/>
      <c r="AE883" s="276"/>
      <c r="AF883" s="276"/>
    </row>
    <row r="884" spans="1:32">
      <c r="A884" s="276"/>
      <c r="B884" s="276"/>
      <c r="C884" s="276"/>
      <c r="D884" s="285"/>
      <c r="E884" s="276"/>
      <c r="F884" s="276"/>
      <c r="G884" s="285"/>
      <c r="H884" s="276"/>
      <c r="I884" s="285"/>
      <c r="J884" s="276"/>
      <c r="K884" s="285"/>
      <c r="L884" s="276"/>
      <c r="M884" s="276"/>
      <c r="N884" s="285"/>
      <c r="O884" s="276"/>
      <c r="P884" s="276"/>
      <c r="Q884" s="276"/>
      <c r="R884" s="276"/>
      <c r="S884" s="276"/>
      <c r="T884" s="276"/>
      <c r="U884" s="276"/>
      <c r="V884" s="276"/>
      <c r="W884" s="276"/>
      <c r="X884" s="276"/>
      <c r="Y884" s="276"/>
      <c r="Z884" s="276"/>
      <c r="AA884" s="276"/>
      <c r="AB884" s="276"/>
      <c r="AC884" s="276"/>
      <c r="AD884" s="276"/>
      <c r="AE884" s="276"/>
      <c r="AF884" s="276"/>
    </row>
    <row r="885" spans="1:32">
      <c r="A885" s="276"/>
      <c r="B885" s="276"/>
      <c r="C885" s="276"/>
      <c r="D885" s="285"/>
      <c r="E885" s="276"/>
      <c r="F885" s="276"/>
      <c r="G885" s="285"/>
      <c r="H885" s="276"/>
      <c r="I885" s="285"/>
      <c r="J885" s="276"/>
      <c r="K885" s="285"/>
      <c r="L885" s="276"/>
      <c r="M885" s="276"/>
      <c r="N885" s="285"/>
      <c r="O885" s="276"/>
      <c r="P885" s="276"/>
      <c r="Q885" s="276"/>
      <c r="R885" s="276"/>
      <c r="S885" s="276"/>
      <c r="T885" s="276"/>
      <c r="U885" s="276"/>
      <c r="V885" s="276"/>
      <c r="W885" s="276"/>
      <c r="X885" s="276"/>
      <c r="Y885" s="276"/>
      <c r="Z885" s="276"/>
      <c r="AA885" s="276"/>
      <c r="AB885" s="276"/>
      <c r="AC885" s="276"/>
      <c r="AD885" s="276"/>
      <c r="AE885" s="276"/>
      <c r="AF885" s="276"/>
    </row>
    <row r="886" spans="1:32">
      <c r="A886" s="276"/>
      <c r="B886" s="276"/>
      <c r="C886" s="276"/>
      <c r="D886" s="285"/>
      <c r="E886" s="276"/>
      <c r="F886" s="276"/>
      <c r="G886" s="285"/>
      <c r="H886" s="276"/>
      <c r="I886" s="285"/>
      <c r="J886" s="276"/>
      <c r="K886" s="285"/>
      <c r="L886" s="276"/>
      <c r="M886" s="276"/>
      <c r="N886" s="285"/>
      <c r="O886" s="276"/>
      <c r="P886" s="276"/>
      <c r="Q886" s="276"/>
      <c r="R886" s="276"/>
      <c r="S886" s="276"/>
      <c r="T886" s="276"/>
      <c r="U886" s="276"/>
      <c r="V886" s="276"/>
      <c r="W886" s="276"/>
      <c r="X886" s="276"/>
      <c r="Y886" s="276"/>
      <c r="Z886" s="276"/>
      <c r="AA886" s="276"/>
      <c r="AB886" s="276"/>
      <c r="AC886" s="276"/>
      <c r="AD886" s="276"/>
      <c r="AE886" s="276"/>
      <c r="AF886" s="276"/>
    </row>
    <row r="887" spans="1:32">
      <c r="A887" s="276"/>
      <c r="B887" s="276"/>
      <c r="C887" s="276"/>
      <c r="D887" s="285"/>
      <c r="E887" s="276"/>
      <c r="F887" s="276"/>
      <c r="G887" s="285"/>
      <c r="H887" s="276"/>
      <c r="I887" s="285"/>
      <c r="J887" s="276"/>
      <c r="K887" s="285"/>
      <c r="L887" s="276"/>
      <c r="M887" s="276"/>
      <c r="N887" s="285"/>
      <c r="O887" s="276"/>
      <c r="P887" s="276"/>
      <c r="Q887" s="276"/>
      <c r="R887" s="276"/>
      <c r="S887" s="276"/>
      <c r="T887" s="276"/>
      <c r="U887" s="276"/>
      <c r="V887" s="276"/>
      <c r="W887" s="276"/>
      <c r="X887" s="276"/>
      <c r="Y887" s="276"/>
      <c r="Z887" s="276"/>
      <c r="AA887" s="276"/>
      <c r="AB887" s="276"/>
      <c r="AC887" s="276"/>
      <c r="AD887" s="276"/>
      <c r="AE887" s="276"/>
      <c r="AF887" s="276"/>
    </row>
    <row r="888" spans="1:32">
      <c r="A888" s="276"/>
      <c r="B888" s="276"/>
      <c r="C888" s="276"/>
      <c r="D888" s="285"/>
      <c r="E888" s="276"/>
      <c r="F888" s="276"/>
      <c r="G888" s="285"/>
      <c r="H888" s="276"/>
      <c r="I888" s="285"/>
      <c r="J888" s="276"/>
      <c r="K888" s="285"/>
      <c r="L888" s="276"/>
      <c r="M888" s="276"/>
      <c r="N888" s="285"/>
      <c r="O888" s="276"/>
      <c r="P888" s="276"/>
      <c r="Q888" s="276"/>
      <c r="R888" s="276"/>
      <c r="S888" s="276"/>
      <c r="T888" s="276"/>
      <c r="U888" s="276"/>
      <c r="V888" s="276"/>
      <c r="W888" s="276"/>
      <c r="X888" s="276"/>
      <c r="Y888" s="276"/>
      <c r="Z888" s="276"/>
      <c r="AA888" s="276"/>
      <c r="AB888" s="276"/>
      <c r="AC888" s="276"/>
      <c r="AD888" s="276"/>
      <c r="AE888" s="276"/>
      <c r="AF888" s="276"/>
    </row>
    <row r="889" spans="1:32">
      <c r="A889" s="276"/>
      <c r="B889" s="276"/>
      <c r="C889" s="276"/>
      <c r="D889" s="285"/>
      <c r="E889" s="276"/>
      <c r="F889" s="276"/>
      <c r="G889" s="285"/>
      <c r="H889" s="276"/>
      <c r="I889" s="285"/>
      <c r="J889" s="276"/>
      <c r="K889" s="285"/>
      <c r="L889" s="276"/>
      <c r="M889" s="276"/>
      <c r="N889" s="285"/>
      <c r="O889" s="276"/>
      <c r="P889" s="276"/>
      <c r="Q889" s="276"/>
      <c r="R889" s="276"/>
      <c r="S889" s="276"/>
      <c r="T889" s="276"/>
      <c r="U889" s="276"/>
      <c r="V889" s="276"/>
      <c r="W889" s="276"/>
      <c r="X889" s="276"/>
      <c r="Y889" s="276"/>
      <c r="Z889" s="276"/>
      <c r="AA889" s="276"/>
      <c r="AB889" s="276"/>
      <c r="AC889" s="276"/>
      <c r="AD889" s="276"/>
      <c r="AE889" s="276"/>
      <c r="AF889" s="276"/>
    </row>
    <row r="890" spans="1:32">
      <c r="A890" s="276"/>
      <c r="B890" s="276"/>
      <c r="C890" s="276"/>
      <c r="D890" s="285"/>
      <c r="E890" s="276"/>
      <c r="F890" s="276"/>
      <c r="G890" s="285"/>
      <c r="H890" s="276"/>
      <c r="I890" s="285"/>
      <c r="J890" s="276"/>
      <c r="K890" s="285"/>
      <c r="L890" s="276"/>
      <c r="M890" s="276"/>
      <c r="N890" s="285"/>
      <c r="O890" s="276"/>
      <c r="P890" s="276"/>
      <c r="Q890" s="276"/>
      <c r="R890" s="276"/>
      <c r="S890" s="276"/>
      <c r="T890" s="276"/>
      <c r="U890" s="276"/>
      <c r="V890" s="276"/>
      <c r="W890" s="276"/>
      <c r="X890" s="276"/>
      <c r="Y890" s="276"/>
      <c r="Z890" s="276"/>
      <c r="AA890" s="276"/>
      <c r="AB890" s="276"/>
      <c r="AC890" s="276"/>
      <c r="AD890" s="276"/>
      <c r="AE890" s="276"/>
      <c r="AF890" s="276"/>
    </row>
    <row r="891" spans="1:32">
      <c r="A891" s="276"/>
      <c r="B891" s="276"/>
      <c r="C891" s="276"/>
      <c r="D891" s="285"/>
      <c r="E891" s="276"/>
      <c r="F891" s="276"/>
      <c r="G891" s="285"/>
      <c r="H891" s="276"/>
      <c r="I891" s="285"/>
      <c r="J891" s="276"/>
      <c r="K891" s="285"/>
      <c r="L891" s="276"/>
      <c r="M891" s="276"/>
      <c r="N891" s="285"/>
      <c r="O891" s="276"/>
      <c r="P891" s="276"/>
      <c r="Q891" s="276"/>
      <c r="R891" s="276"/>
      <c r="S891" s="276"/>
      <c r="T891" s="276"/>
      <c r="U891" s="276"/>
      <c r="V891" s="276"/>
      <c r="W891" s="276"/>
      <c r="X891" s="276"/>
      <c r="Y891" s="276"/>
      <c r="Z891" s="276"/>
      <c r="AA891" s="276"/>
      <c r="AB891" s="276"/>
      <c r="AC891" s="276"/>
      <c r="AD891" s="276"/>
      <c r="AE891" s="276"/>
      <c r="AF891" s="276"/>
    </row>
    <row r="892" spans="1:32">
      <c r="A892" s="276"/>
      <c r="B892" s="276"/>
      <c r="C892" s="276"/>
      <c r="D892" s="285"/>
      <c r="E892" s="276"/>
      <c r="F892" s="276"/>
      <c r="G892" s="285"/>
      <c r="H892" s="276"/>
      <c r="I892" s="285"/>
      <c r="J892" s="276"/>
      <c r="K892" s="285"/>
      <c r="L892" s="276"/>
      <c r="M892" s="276"/>
      <c r="N892" s="285"/>
      <c r="O892" s="276"/>
      <c r="P892" s="276"/>
      <c r="Q892" s="276"/>
      <c r="R892" s="276"/>
      <c r="S892" s="276"/>
      <c r="T892" s="276"/>
      <c r="U892" s="276"/>
      <c r="V892" s="276"/>
      <c r="W892" s="276"/>
      <c r="X892" s="276"/>
      <c r="Y892" s="276"/>
      <c r="Z892" s="276"/>
      <c r="AA892" s="276"/>
      <c r="AB892" s="276"/>
      <c r="AC892" s="276"/>
      <c r="AD892" s="276"/>
      <c r="AE892" s="276"/>
      <c r="AF892" s="276"/>
    </row>
    <row r="893" spans="1:32">
      <c r="A893" s="276"/>
      <c r="B893" s="276"/>
      <c r="C893" s="276"/>
      <c r="D893" s="285"/>
      <c r="E893" s="276"/>
      <c r="F893" s="276"/>
      <c r="G893" s="285"/>
      <c r="H893" s="276"/>
      <c r="I893" s="285"/>
      <c r="J893" s="276"/>
      <c r="K893" s="285"/>
      <c r="L893" s="276"/>
      <c r="M893" s="276"/>
      <c r="N893" s="285"/>
      <c r="O893" s="276"/>
      <c r="P893" s="276"/>
      <c r="Q893" s="276"/>
      <c r="R893" s="276"/>
      <c r="S893" s="276"/>
      <c r="T893" s="276"/>
      <c r="U893" s="276"/>
      <c r="V893" s="276"/>
      <c r="W893" s="276"/>
      <c r="X893" s="276"/>
      <c r="Y893" s="276"/>
      <c r="Z893" s="276"/>
      <c r="AA893" s="276"/>
      <c r="AB893" s="276"/>
      <c r="AC893" s="276"/>
      <c r="AD893" s="276"/>
      <c r="AE893" s="276"/>
      <c r="AF893" s="276"/>
    </row>
    <row r="894" spans="1:32">
      <c r="A894" s="276"/>
      <c r="B894" s="276"/>
      <c r="C894" s="276"/>
      <c r="D894" s="285"/>
      <c r="E894" s="276"/>
      <c r="F894" s="276"/>
      <c r="G894" s="285"/>
      <c r="H894" s="276"/>
      <c r="I894" s="285"/>
      <c r="J894" s="276"/>
      <c r="K894" s="285"/>
      <c r="L894" s="276"/>
      <c r="M894" s="276"/>
      <c r="N894" s="285"/>
      <c r="O894" s="276"/>
      <c r="P894" s="276"/>
      <c r="Q894" s="276"/>
      <c r="R894" s="276"/>
      <c r="S894" s="276"/>
      <c r="T894" s="276"/>
      <c r="U894" s="276"/>
      <c r="V894" s="276"/>
      <c r="W894" s="276"/>
      <c r="X894" s="276"/>
      <c r="Y894" s="276"/>
      <c r="Z894" s="276"/>
      <c r="AA894" s="276"/>
      <c r="AB894" s="276"/>
      <c r="AC894" s="276"/>
      <c r="AD894" s="276"/>
      <c r="AE894" s="276"/>
      <c r="AF894" s="276"/>
    </row>
    <row r="895" spans="1:32">
      <c r="A895" s="276"/>
      <c r="B895" s="276"/>
      <c r="C895" s="276"/>
      <c r="D895" s="285"/>
      <c r="E895" s="276"/>
      <c r="F895" s="276"/>
      <c r="G895" s="285"/>
      <c r="H895" s="276"/>
      <c r="I895" s="285"/>
      <c r="J895" s="276"/>
      <c r="K895" s="285"/>
      <c r="L895" s="276"/>
      <c r="M895" s="276"/>
      <c r="N895" s="285"/>
      <c r="O895" s="276"/>
      <c r="P895" s="276"/>
      <c r="Q895" s="276"/>
      <c r="R895" s="276"/>
      <c r="S895" s="276"/>
      <c r="T895" s="276"/>
      <c r="U895" s="276"/>
      <c r="V895" s="276"/>
      <c r="W895" s="276"/>
      <c r="X895" s="276"/>
      <c r="Y895" s="276"/>
      <c r="Z895" s="276"/>
      <c r="AA895" s="276"/>
      <c r="AB895" s="276"/>
      <c r="AC895" s="276"/>
      <c r="AD895" s="276"/>
      <c r="AE895" s="276"/>
      <c r="AF895" s="276"/>
    </row>
    <row r="896" spans="1:32">
      <c r="A896" s="276"/>
      <c r="B896" s="276"/>
      <c r="C896" s="276"/>
      <c r="D896" s="285"/>
      <c r="E896" s="276"/>
      <c r="F896" s="276"/>
      <c r="G896" s="285"/>
      <c r="H896" s="276"/>
      <c r="I896" s="285"/>
      <c r="J896" s="276"/>
      <c r="K896" s="285"/>
      <c r="L896" s="276"/>
      <c r="M896" s="276"/>
      <c r="N896" s="285"/>
      <c r="O896" s="276"/>
      <c r="P896" s="276"/>
      <c r="Q896" s="276"/>
      <c r="R896" s="276"/>
      <c r="S896" s="276"/>
      <c r="T896" s="276"/>
      <c r="U896" s="276"/>
      <c r="V896" s="276"/>
      <c r="W896" s="276"/>
      <c r="X896" s="276"/>
      <c r="Y896" s="276"/>
      <c r="Z896" s="276"/>
      <c r="AA896" s="276"/>
      <c r="AB896" s="276"/>
      <c r="AC896" s="276"/>
      <c r="AD896" s="276"/>
      <c r="AE896" s="276"/>
      <c r="AF896" s="276"/>
    </row>
    <row r="897" spans="1:32">
      <c r="A897" s="276"/>
      <c r="B897" s="276"/>
      <c r="C897" s="276"/>
      <c r="D897" s="285"/>
      <c r="E897" s="276"/>
      <c r="F897" s="276"/>
      <c r="G897" s="285"/>
      <c r="H897" s="276"/>
      <c r="I897" s="285"/>
      <c r="J897" s="276"/>
      <c r="K897" s="285"/>
      <c r="L897" s="276"/>
      <c r="M897" s="276"/>
      <c r="N897" s="285"/>
      <c r="O897" s="276"/>
      <c r="P897" s="276"/>
      <c r="Q897" s="276"/>
      <c r="R897" s="276"/>
      <c r="S897" s="276"/>
      <c r="T897" s="276"/>
      <c r="U897" s="276"/>
      <c r="V897" s="276"/>
      <c r="W897" s="276"/>
      <c r="X897" s="276"/>
      <c r="Y897" s="276"/>
      <c r="Z897" s="276"/>
      <c r="AA897" s="276"/>
      <c r="AB897" s="276"/>
      <c r="AC897" s="276"/>
      <c r="AD897" s="276"/>
      <c r="AE897" s="276"/>
      <c r="AF897" s="276"/>
    </row>
    <row r="898" spans="1:32">
      <c r="A898" s="276"/>
      <c r="B898" s="276"/>
      <c r="C898" s="276"/>
      <c r="D898" s="285"/>
      <c r="E898" s="276"/>
      <c r="F898" s="276"/>
      <c r="G898" s="285"/>
      <c r="H898" s="276"/>
      <c r="I898" s="285"/>
      <c r="J898" s="276"/>
      <c r="K898" s="285"/>
      <c r="L898" s="276"/>
      <c r="M898" s="276"/>
      <c r="N898" s="285"/>
      <c r="O898" s="276"/>
      <c r="P898" s="276"/>
      <c r="Q898" s="276"/>
      <c r="R898" s="276"/>
      <c r="S898" s="276"/>
      <c r="T898" s="276"/>
      <c r="U898" s="276"/>
      <c r="V898" s="276"/>
      <c r="W898" s="276"/>
      <c r="X898" s="276"/>
      <c r="Y898" s="276"/>
      <c r="Z898" s="276"/>
      <c r="AA898" s="276"/>
      <c r="AB898" s="276"/>
      <c r="AC898" s="276"/>
      <c r="AD898" s="276"/>
      <c r="AE898" s="276"/>
      <c r="AF898" s="276"/>
    </row>
    <row r="899" spans="1:32">
      <c r="A899" s="276"/>
      <c r="B899" s="276"/>
      <c r="C899" s="276"/>
      <c r="D899" s="285"/>
      <c r="E899" s="276"/>
      <c r="F899" s="276"/>
      <c r="G899" s="285"/>
      <c r="H899" s="276"/>
      <c r="I899" s="285"/>
      <c r="J899" s="276"/>
      <c r="K899" s="285"/>
      <c r="L899" s="276"/>
      <c r="M899" s="276"/>
      <c r="N899" s="285"/>
      <c r="O899" s="276"/>
      <c r="P899" s="276"/>
      <c r="Q899" s="276"/>
      <c r="R899" s="276"/>
      <c r="S899" s="276"/>
      <c r="T899" s="276"/>
      <c r="U899" s="276"/>
      <c r="V899" s="276"/>
      <c r="W899" s="276"/>
      <c r="X899" s="276"/>
      <c r="Y899" s="276"/>
      <c r="Z899" s="276"/>
      <c r="AA899" s="276"/>
      <c r="AB899" s="276"/>
      <c r="AC899" s="276"/>
      <c r="AD899" s="276"/>
      <c r="AE899" s="276"/>
      <c r="AF899" s="276"/>
    </row>
    <row r="900" spans="1:32">
      <c r="A900" s="276"/>
      <c r="B900" s="276"/>
      <c r="C900" s="276"/>
      <c r="D900" s="285"/>
      <c r="E900" s="276"/>
      <c r="F900" s="276"/>
      <c r="G900" s="285"/>
      <c r="H900" s="276"/>
      <c r="I900" s="285"/>
      <c r="J900" s="276"/>
      <c r="K900" s="285"/>
      <c r="L900" s="276"/>
      <c r="M900" s="276"/>
      <c r="N900" s="285"/>
      <c r="O900" s="276"/>
      <c r="P900" s="276"/>
      <c r="Q900" s="276"/>
      <c r="R900" s="276"/>
      <c r="S900" s="276"/>
      <c r="T900" s="276"/>
      <c r="U900" s="276"/>
      <c r="V900" s="276"/>
      <c r="W900" s="276"/>
      <c r="X900" s="276"/>
      <c r="Y900" s="276"/>
      <c r="Z900" s="276"/>
      <c r="AA900" s="276"/>
      <c r="AB900" s="276"/>
      <c r="AC900" s="276"/>
      <c r="AD900" s="276"/>
      <c r="AE900" s="276"/>
      <c r="AF900" s="276"/>
    </row>
    <row r="901" spans="1:32">
      <c r="A901" s="276"/>
      <c r="B901" s="276"/>
      <c r="C901" s="276"/>
      <c r="D901" s="285"/>
      <c r="E901" s="276"/>
      <c r="F901" s="276"/>
      <c r="G901" s="285"/>
      <c r="H901" s="276"/>
      <c r="I901" s="285"/>
      <c r="J901" s="276"/>
      <c r="K901" s="285"/>
      <c r="L901" s="276"/>
      <c r="M901" s="276"/>
      <c r="N901" s="285"/>
      <c r="O901" s="276"/>
      <c r="P901" s="276"/>
      <c r="Q901" s="276"/>
      <c r="R901" s="276"/>
      <c r="S901" s="276"/>
      <c r="T901" s="276"/>
      <c r="U901" s="276"/>
      <c r="V901" s="276"/>
      <c r="W901" s="276"/>
      <c r="X901" s="276"/>
      <c r="Y901" s="276"/>
      <c r="Z901" s="276"/>
      <c r="AA901" s="276"/>
      <c r="AB901" s="276"/>
      <c r="AC901" s="276"/>
      <c r="AD901" s="276"/>
      <c r="AE901" s="276"/>
      <c r="AF901" s="276"/>
    </row>
    <row r="902" spans="1:32">
      <c r="A902" s="276"/>
      <c r="B902" s="276"/>
      <c r="C902" s="276"/>
      <c r="D902" s="285"/>
      <c r="E902" s="276"/>
      <c r="F902" s="276"/>
      <c r="G902" s="285"/>
      <c r="H902" s="276"/>
      <c r="I902" s="285"/>
      <c r="J902" s="276"/>
      <c r="K902" s="285"/>
      <c r="L902" s="276"/>
      <c r="M902" s="276"/>
      <c r="N902" s="285"/>
      <c r="O902" s="276"/>
      <c r="P902" s="276"/>
      <c r="Q902" s="276"/>
      <c r="R902" s="276"/>
      <c r="S902" s="276"/>
      <c r="T902" s="276"/>
      <c r="U902" s="276"/>
      <c r="V902" s="276"/>
      <c r="W902" s="276"/>
      <c r="X902" s="276"/>
      <c r="Y902" s="276"/>
      <c r="Z902" s="276"/>
      <c r="AA902" s="276"/>
      <c r="AB902" s="276"/>
      <c r="AC902" s="276"/>
      <c r="AD902" s="276"/>
      <c r="AE902" s="276"/>
      <c r="AF902" s="276"/>
    </row>
    <row r="903" spans="1:32">
      <c r="A903" s="276"/>
      <c r="B903" s="276"/>
      <c r="C903" s="276"/>
      <c r="D903" s="285"/>
      <c r="E903" s="276"/>
      <c r="F903" s="276"/>
      <c r="G903" s="285"/>
      <c r="H903" s="276"/>
      <c r="I903" s="285"/>
      <c r="J903" s="276"/>
      <c r="K903" s="285"/>
      <c r="L903" s="276"/>
      <c r="M903" s="276"/>
      <c r="N903" s="285"/>
      <c r="O903" s="276"/>
      <c r="P903" s="276"/>
      <c r="Q903" s="276"/>
      <c r="R903" s="276"/>
      <c r="S903" s="276"/>
      <c r="T903" s="276"/>
      <c r="U903" s="276"/>
      <c r="V903" s="276"/>
      <c r="W903" s="276"/>
      <c r="X903" s="276"/>
      <c r="Y903" s="276"/>
      <c r="Z903" s="276"/>
      <c r="AA903" s="276"/>
      <c r="AB903" s="276"/>
      <c r="AC903" s="276"/>
      <c r="AD903" s="276"/>
      <c r="AE903" s="276"/>
      <c r="AF903" s="276"/>
    </row>
    <row r="904" spans="1:32">
      <c r="A904" s="276"/>
      <c r="B904" s="276"/>
      <c r="C904" s="276"/>
      <c r="D904" s="285"/>
      <c r="E904" s="276"/>
      <c r="F904" s="276"/>
      <c r="G904" s="285"/>
      <c r="H904" s="276"/>
      <c r="I904" s="285"/>
      <c r="J904" s="276"/>
      <c r="K904" s="285"/>
      <c r="L904" s="276"/>
      <c r="M904" s="276"/>
      <c r="N904" s="285"/>
      <c r="O904" s="276"/>
      <c r="P904" s="276"/>
      <c r="Q904" s="276"/>
      <c r="R904" s="276"/>
      <c r="S904" s="276"/>
      <c r="T904" s="276"/>
      <c r="U904" s="276"/>
      <c r="V904" s="276"/>
      <c r="W904" s="276"/>
      <c r="X904" s="276"/>
      <c r="Y904" s="276"/>
      <c r="Z904" s="276"/>
      <c r="AA904" s="276"/>
      <c r="AB904" s="276"/>
      <c r="AC904" s="276"/>
      <c r="AD904" s="276"/>
      <c r="AE904" s="276"/>
      <c r="AF904" s="276"/>
    </row>
    <row r="905" spans="1:32">
      <c r="A905" s="276"/>
      <c r="B905" s="276"/>
      <c r="C905" s="276"/>
      <c r="D905" s="285"/>
      <c r="E905" s="276"/>
      <c r="F905" s="276"/>
      <c r="G905" s="285"/>
      <c r="H905" s="276"/>
      <c r="I905" s="285"/>
      <c r="J905" s="276"/>
      <c r="K905" s="285"/>
      <c r="L905" s="276"/>
      <c r="M905" s="276"/>
      <c r="N905" s="285"/>
      <c r="O905" s="276"/>
      <c r="P905" s="276"/>
      <c r="Q905" s="276"/>
      <c r="R905" s="276"/>
      <c r="S905" s="276"/>
      <c r="T905" s="276"/>
      <c r="U905" s="276"/>
      <c r="V905" s="276"/>
      <c r="W905" s="276"/>
      <c r="X905" s="276"/>
      <c r="Y905" s="276"/>
      <c r="Z905" s="276"/>
      <c r="AA905" s="276"/>
      <c r="AB905" s="276"/>
      <c r="AC905" s="276"/>
      <c r="AD905" s="276"/>
      <c r="AE905" s="276"/>
      <c r="AF905" s="276"/>
    </row>
    <row r="906" spans="1:32">
      <c r="A906" s="276"/>
      <c r="B906" s="276"/>
      <c r="C906" s="276"/>
      <c r="D906" s="285"/>
      <c r="E906" s="276"/>
      <c r="F906" s="276"/>
      <c r="G906" s="285"/>
      <c r="H906" s="276"/>
      <c r="I906" s="285"/>
      <c r="J906" s="276"/>
      <c r="K906" s="285"/>
      <c r="L906" s="276"/>
      <c r="M906" s="276"/>
      <c r="N906" s="285"/>
      <c r="O906" s="276"/>
      <c r="P906" s="276"/>
      <c r="Q906" s="276"/>
      <c r="R906" s="276"/>
      <c r="S906" s="276"/>
      <c r="T906" s="276"/>
      <c r="U906" s="276"/>
      <c r="V906" s="276"/>
      <c r="W906" s="276"/>
      <c r="X906" s="276"/>
      <c r="Y906" s="276"/>
      <c r="Z906" s="276"/>
      <c r="AA906" s="276"/>
      <c r="AB906" s="276"/>
      <c r="AC906" s="276"/>
      <c r="AD906" s="276"/>
      <c r="AE906" s="276"/>
      <c r="AF906" s="276"/>
    </row>
    <row r="907" spans="1:32">
      <c r="A907" s="276"/>
      <c r="B907" s="276"/>
      <c r="C907" s="276"/>
      <c r="D907" s="285"/>
      <c r="E907" s="276"/>
      <c r="F907" s="276"/>
      <c r="G907" s="285"/>
      <c r="H907" s="276"/>
      <c r="I907" s="285"/>
      <c r="J907" s="276"/>
      <c r="K907" s="285"/>
      <c r="L907" s="276"/>
      <c r="M907" s="276"/>
      <c r="N907" s="285"/>
      <c r="O907" s="276"/>
      <c r="P907" s="276"/>
      <c r="Q907" s="276"/>
      <c r="R907" s="276"/>
      <c r="S907" s="276"/>
      <c r="T907" s="276"/>
      <c r="U907" s="276"/>
      <c r="V907" s="276"/>
      <c r="W907" s="276"/>
      <c r="X907" s="276"/>
      <c r="Y907" s="276"/>
      <c r="Z907" s="276"/>
      <c r="AA907" s="276"/>
      <c r="AB907" s="276"/>
      <c r="AC907" s="276"/>
      <c r="AD907" s="276"/>
      <c r="AE907" s="276"/>
      <c r="AF907" s="276"/>
    </row>
    <row r="908" spans="1:32">
      <c r="A908" s="276"/>
      <c r="B908" s="276"/>
      <c r="C908" s="276"/>
      <c r="D908" s="285"/>
      <c r="E908" s="276"/>
      <c r="F908" s="276"/>
      <c r="G908" s="285"/>
      <c r="H908" s="276"/>
      <c r="I908" s="285"/>
      <c r="J908" s="276"/>
      <c r="K908" s="285"/>
      <c r="L908" s="276"/>
      <c r="M908" s="276"/>
      <c r="N908" s="285"/>
      <c r="O908" s="276"/>
      <c r="P908" s="276"/>
      <c r="Q908" s="276"/>
      <c r="R908" s="276"/>
      <c r="S908" s="276"/>
      <c r="T908" s="276"/>
      <c r="U908" s="276"/>
      <c r="V908" s="276"/>
      <c r="W908" s="276"/>
      <c r="X908" s="276"/>
      <c r="Y908" s="276"/>
      <c r="Z908" s="276"/>
      <c r="AA908" s="276"/>
      <c r="AB908" s="276"/>
      <c r="AC908" s="276"/>
      <c r="AD908" s="276"/>
      <c r="AE908" s="276"/>
      <c r="AF908" s="276"/>
    </row>
    <row r="909" spans="1:32">
      <c r="A909" s="276"/>
      <c r="B909" s="276"/>
      <c r="C909" s="276"/>
      <c r="D909" s="285"/>
      <c r="E909" s="276"/>
      <c r="F909" s="276"/>
      <c r="G909" s="285"/>
      <c r="H909" s="276"/>
      <c r="I909" s="285"/>
      <c r="J909" s="276"/>
      <c r="K909" s="285"/>
      <c r="L909" s="276"/>
      <c r="M909" s="276"/>
      <c r="N909" s="285"/>
      <c r="O909" s="276"/>
      <c r="P909" s="276"/>
      <c r="Q909" s="276"/>
      <c r="R909" s="276"/>
      <c r="S909" s="276"/>
      <c r="T909" s="276"/>
      <c r="U909" s="276"/>
      <c r="V909" s="276"/>
      <c r="W909" s="276"/>
      <c r="X909" s="276"/>
      <c r="Y909" s="276"/>
      <c r="Z909" s="276"/>
      <c r="AA909" s="276"/>
      <c r="AB909" s="276"/>
      <c r="AC909" s="276"/>
      <c r="AD909" s="276"/>
      <c r="AE909" s="276"/>
      <c r="AF909" s="276"/>
    </row>
    <row r="910" spans="1:32">
      <c r="A910" s="276"/>
      <c r="B910" s="276"/>
      <c r="C910" s="276"/>
      <c r="D910" s="285"/>
      <c r="E910" s="276"/>
      <c r="F910" s="276"/>
      <c r="G910" s="285"/>
      <c r="H910" s="276"/>
      <c r="I910" s="285"/>
      <c r="J910" s="276"/>
      <c r="K910" s="285"/>
      <c r="L910" s="276"/>
      <c r="M910" s="276"/>
      <c r="N910" s="285"/>
      <c r="O910" s="276"/>
      <c r="P910" s="276"/>
      <c r="Q910" s="276"/>
      <c r="R910" s="276"/>
      <c r="S910" s="276"/>
      <c r="T910" s="276"/>
      <c r="U910" s="276"/>
      <c r="V910" s="276"/>
      <c r="W910" s="276"/>
      <c r="X910" s="276"/>
      <c r="Y910" s="276"/>
      <c r="Z910" s="276"/>
      <c r="AA910" s="276"/>
      <c r="AB910" s="276"/>
      <c r="AC910" s="276"/>
      <c r="AD910" s="276"/>
      <c r="AE910" s="276"/>
      <c r="AF910" s="276"/>
    </row>
    <row r="911" spans="1:32">
      <c r="A911" s="276"/>
      <c r="B911" s="276"/>
      <c r="C911" s="276"/>
      <c r="D911" s="285"/>
      <c r="E911" s="276"/>
      <c r="F911" s="276"/>
      <c r="G911" s="285"/>
      <c r="H911" s="276"/>
      <c r="I911" s="285"/>
      <c r="J911" s="276"/>
      <c r="K911" s="285"/>
      <c r="L911" s="276"/>
      <c r="M911" s="276"/>
      <c r="N911" s="285"/>
      <c r="O911" s="276"/>
      <c r="P911" s="276"/>
      <c r="Q911" s="276"/>
      <c r="R911" s="276"/>
      <c r="S911" s="276"/>
      <c r="T911" s="276"/>
      <c r="U911" s="276"/>
      <c r="V911" s="276"/>
      <c r="W911" s="276"/>
      <c r="X911" s="276"/>
      <c r="Y911" s="276"/>
      <c r="Z911" s="276"/>
      <c r="AA911" s="276"/>
      <c r="AB911" s="276"/>
      <c r="AC911" s="276"/>
      <c r="AD911" s="276"/>
      <c r="AE911" s="276"/>
      <c r="AF911" s="276"/>
    </row>
    <row r="912" spans="1:32">
      <c r="A912" s="276"/>
      <c r="B912" s="276"/>
      <c r="C912" s="276"/>
      <c r="D912" s="285"/>
      <c r="E912" s="276"/>
      <c r="F912" s="276"/>
      <c r="G912" s="285"/>
      <c r="H912" s="276"/>
      <c r="I912" s="285"/>
      <c r="J912" s="276"/>
      <c r="K912" s="285"/>
      <c r="L912" s="276"/>
      <c r="M912" s="276"/>
      <c r="N912" s="285"/>
      <c r="O912" s="276"/>
      <c r="P912" s="276"/>
      <c r="Q912" s="276"/>
      <c r="R912" s="276"/>
      <c r="S912" s="276"/>
      <c r="T912" s="276"/>
      <c r="U912" s="276"/>
      <c r="V912" s="276"/>
      <c r="W912" s="276"/>
      <c r="X912" s="276"/>
      <c r="Y912" s="276"/>
      <c r="Z912" s="276"/>
      <c r="AA912" s="276"/>
      <c r="AB912" s="276"/>
      <c r="AC912" s="276"/>
      <c r="AD912" s="276"/>
      <c r="AE912" s="276"/>
      <c r="AF912" s="276"/>
    </row>
    <row r="913" spans="1:32">
      <c r="A913" s="276"/>
      <c r="B913" s="276"/>
      <c r="C913" s="276"/>
      <c r="D913" s="285"/>
      <c r="E913" s="276"/>
      <c r="F913" s="276"/>
      <c r="G913" s="285"/>
      <c r="H913" s="276"/>
      <c r="I913" s="285"/>
      <c r="J913" s="276"/>
      <c r="K913" s="285"/>
      <c r="L913" s="276"/>
      <c r="M913" s="276"/>
      <c r="N913" s="285"/>
      <c r="O913" s="276"/>
      <c r="P913" s="276"/>
      <c r="Q913" s="276"/>
      <c r="R913" s="276"/>
      <c r="S913" s="276"/>
      <c r="T913" s="276"/>
      <c r="U913" s="276"/>
      <c r="V913" s="276"/>
      <c r="W913" s="276"/>
      <c r="X913" s="276"/>
      <c r="Y913" s="276"/>
      <c r="Z913" s="276"/>
      <c r="AA913" s="276"/>
      <c r="AB913" s="276"/>
      <c r="AC913" s="276"/>
      <c r="AD913" s="276"/>
      <c r="AE913" s="276"/>
      <c r="AF913" s="276"/>
    </row>
    <row r="914" spans="1:32">
      <c r="A914" s="276"/>
      <c r="B914" s="276"/>
      <c r="C914" s="276"/>
      <c r="D914" s="285"/>
      <c r="E914" s="276"/>
      <c r="F914" s="276"/>
      <c r="G914" s="285"/>
      <c r="H914" s="276"/>
      <c r="I914" s="285"/>
      <c r="J914" s="276"/>
      <c r="K914" s="285"/>
      <c r="L914" s="276"/>
      <c r="M914" s="276"/>
      <c r="N914" s="285"/>
      <c r="O914" s="276"/>
      <c r="P914" s="276"/>
      <c r="Q914" s="276"/>
      <c r="R914" s="276"/>
      <c r="S914" s="276"/>
      <c r="T914" s="276"/>
      <c r="U914" s="276"/>
      <c r="V914" s="276"/>
      <c r="W914" s="276"/>
      <c r="X914" s="276"/>
      <c r="Y914" s="276"/>
      <c r="Z914" s="276"/>
      <c r="AA914" s="276"/>
      <c r="AB914" s="276"/>
      <c r="AC914" s="276"/>
      <c r="AD914" s="276"/>
      <c r="AE914" s="276"/>
      <c r="AF914" s="276"/>
    </row>
    <row r="915" spans="1:32">
      <c r="A915" s="276"/>
      <c r="B915" s="276"/>
      <c r="C915" s="276"/>
      <c r="D915" s="285"/>
      <c r="E915" s="276"/>
      <c r="F915" s="276"/>
      <c r="G915" s="285"/>
      <c r="H915" s="276"/>
      <c r="I915" s="285"/>
      <c r="J915" s="276"/>
      <c r="K915" s="285"/>
      <c r="L915" s="276"/>
      <c r="M915" s="276"/>
      <c r="N915" s="285"/>
      <c r="O915" s="276"/>
      <c r="P915" s="276"/>
      <c r="Q915" s="276"/>
      <c r="R915" s="276"/>
      <c r="S915" s="276"/>
      <c r="T915" s="276"/>
      <c r="U915" s="276"/>
      <c r="V915" s="276"/>
      <c r="W915" s="276"/>
      <c r="X915" s="276"/>
      <c r="Y915" s="276"/>
      <c r="Z915" s="276"/>
      <c r="AA915" s="276"/>
      <c r="AB915" s="276"/>
      <c r="AC915" s="276"/>
      <c r="AD915" s="276"/>
      <c r="AE915" s="276"/>
      <c r="AF915" s="276"/>
    </row>
    <row r="916" spans="1:32">
      <c r="A916" s="276"/>
      <c r="B916" s="276"/>
      <c r="C916" s="276"/>
      <c r="D916" s="285"/>
      <c r="E916" s="276"/>
      <c r="F916" s="276"/>
      <c r="G916" s="285"/>
      <c r="H916" s="276"/>
      <c r="I916" s="285"/>
      <c r="J916" s="276"/>
      <c r="K916" s="285"/>
      <c r="L916" s="276"/>
      <c r="M916" s="276"/>
      <c r="N916" s="285"/>
      <c r="O916" s="276"/>
      <c r="P916" s="276"/>
      <c r="Q916" s="276"/>
      <c r="R916" s="276"/>
      <c r="S916" s="276"/>
      <c r="T916" s="276"/>
      <c r="U916" s="276"/>
      <c r="V916" s="276"/>
      <c r="W916" s="276"/>
      <c r="X916" s="276"/>
      <c r="Y916" s="276"/>
      <c r="Z916" s="276"/>
      <c r="AA916" s="276"/>
      <c r="AB916" s="276"/>
      <c r="AC916" s="276"/>
      <c r="AD916" s="276"/>
      <c r="AE916" s="276"/>
      <c r="AF916" s="276"/>
    </row>
    <row r="917" spans="1:32">
      <c r="A917" s="276"/>
      <c r="B917" s="276"/>
      <c r="C917" s="276"/>
      <c r="D917" s="285"/>
      <c r="E917" s="276"/>
      <c r="F917" s="276"/>
      <c r="G917" s="285"/>
      <c r="H917" s="276"/>
      <c r="I917" s="285"/>
      <c r="J917" s="276"/>
      <c r="K917" s="285"/>
      <c r="L917" s="276"/>
      <c r="M917" s="276"/>
      <c r="N917" s="285"/>
      <c r="O917" s="276"/>
      <c r="P917" s="276"/>
      <c r="Q917" s="276"/>
      <c r="R917" s="276"/>
      <c r="S917" s="276"/>
      <c r="T917" s="276"/>
      <c r="U917" s="276"/>
      <c r="V917" s="276"/>
      <c r="W917" s="276"/>
      <c r="X917" s="276"/>
      <c r="Y917" s="276"/>
      <c r="Z917" s="276"/>
      <c r="AA917" s="276"/>
      <c r="AB917" s="276"/>
      <c r="AC917" s="276"/>
      <c r="AD917" s="276"/>
      <c r="AE917" s="276"/>
      <c r="AF917" s="276"/>
    </row>
    <row r="918" spans="1:32">
      <c r="A918" s="276"/>
      <c r="B918" s="276"/>
      <c r="C918" s="276"/>
      <c r="D918" s="285"/>
      <c r="E918" s="276"/>
      <c r="F918" s="276"/>
      <c r="G918" s="285"/>
      <c r="H918" s="276"/>
      <c r="I918" s="285"/>
      <c r="J918" s="276"/>
      <c r="K918" s="285"/>
      <c r="L918" s="276"/>
      <c r="M918" s="276"/>
      <c r="N918" s="285"/>
      <c r="O918" s="276"/>
      <c r="P918" s="276"/>
      <c r="Q918" s="276"/>
      <c r="R918" s="276"/>
      <c r="S918" s="276"/>
      <c r="T918" s="276"/>
      <c r="U918" s="276"/>
      <c r="V918" s="276"/>
      <c r="W918" s="276"/>
      <c r="X918" s="276"/>
      <c r="Y918" s="276"/>
      <c r="Z918" s="276"/>
      <c r="AA918" s="276"/>
      <c r="AB918" s="276"/>
      <c r="AC918" s="276"/>
      <c r="AD918" s="276"/>
      <c r="AE918" s="276"/>
      <c r="AF918" s="276"/>
    </row>
    <row r="919" spans="1:32">
      <c r="A919" s="276"/>
      <c r="B919" s="276"/>
      <c r="C919" s="276"/>
      <c r="D919" s="285"/>
      <c r="E919" s="276"/>
      <c r="F919" s="276"/>
      <c r="G919" s="285"/>
      <c r="H919" s="276"/>
      <c r="I919" s="285"/>
      <c r="J919" s="276"/>
      <c r="K919" s="285"/>
      <c r="L919" s="276"/>
      <c r="M919" s="276"/>
      <c r="N919" s="285"/>
      <c r="O919" s="276"/>
      <c r="P919" s="276"/>
      <c r="Q919" s="276"/>
      <c r="R919" s="276"/>
      <c r="S919" s="276"/>
      <c r="T919" s="276"/>
      <c r="U919" s="276"/>
      <c r="V919" s="276"/>
      <c r="W919" s="276"/>
      <c r="X919" s="276"/>
      <c r="Y919" s="276"/>
      <c r="Z919" s="276"/>
      <c r="AA919" s="276"/>
      <c r="AB919" s="276"/>
      <c r="AC919" s="276"/>
      <c r="AD919" s="276"/>
      <c r="AE919" s="276"/>
      <c r="AF919" s="276"/>
    </row>
    <row r="920" spans="1:32">
      <c r="A920" s="276"/>
      <c r="B920" s="276"/>
      <c r="C920" s="276"/>
      <c r="D920" s="285"/>
      <c r="E920" s="276"/>
      <c r="F920" s="276"/>
      <c r="G920" s="285"/>
      <c r="H920" s="276"/>
      <c r="I920" s="285"/>
      <c r="J920" s="276"/>
      <c r="K920" s="285"/>
      <c r="L920" s="276"/>
      <c r="M920" s="276"/>
      <c r="N920" s="285"/>
      <c r="O920" s="276"/>
      <c r="P920" s="276"/>
      <c r="Q920" s="276"/>
      <c r="R920" s="276"/>
      <c r="S920" s="276"/>
      <c r="T920" s="276"/>
      <c r="U920" s="276"/>
      <c r="V920" s="276"/>
      <c r="W920" s="276"/>
      <c r="X920" s="276"/>
      <c r="Y920" s="276"/>
      <c r="Z920" s="276"/>
      <c r="AA920" s="276"/>
      <c r="AB920" s="276"/>
      <c r="AC920" s="276"/>
      <c r="AD920" s="276"/>
      <c r="AE920" s="276"/>
      <c r="AF920" s="276"/>
    </row>
    <row r="921" spans="1:32">
      <c r="A921" s="276"/>
      <c r="B921" s="276"/>
      <c r="C921" s="276"/>
      <c r="D921" s="285"/>
      <c r="E921" s="276"/>
      <c r="F921" s="276"/>
      <c r="G921" s="285"/>
      <c r="H921" s="276"/>
      <c r="I921" s="285"/>
      <c r="J921" s="276"/>
      <c r="K921" s="285"/>
      <c r="L921" s="276"/>
      <c r="M921" s="276"/>
      <c r="N921" s="285"/>
      <c r="O921" s="276"/>
      <c r="P921" s="276"/>
      <c r="Q921" s="276"/>
      <c r="R921" s="276"/>
      <c r="S921" s="276"/>
      <c r="T921" s="276"/>
      <c r="U921" s="276"/>
      <c r="V921" s="276"/>
      <c r="W921" s="276"/>
      <c r="X921" s="276"/>
      <c r="Y921" s="276"/>
      <c r="Z921" s="276"/>
      <c r="AA921" s="276"/>
      <c r="AB921" s="276"/>
      <c r="AC921" s="276"/>
      <c r="AD921" s="276"/>
      <c r="AE921" s="276"/>
      <c r="AF921" s="276"/>
    </row>
    <row r="922" spans="1:32">
      <c r="A922" s="276"/>
      <c r="B922" s="276"/>
      <c r="C922" s="276"/>
      <c r="D922" s="285"/>
      <c r="E922" s="276"/>
      <c r="F922" s="276"/>
      <c r="G922" s="285"/>
      <c r="H922" s="276"/>
      <c r="I922" s="285"/>
      <c r="J922" s="276"/>
      <c r="K922" s="285"/>
      <c r="L922" s="276"/>
      <c r="M922" s="276"/>
      <c r="N922" s="285"/>
      <c r="O922" s="276"/>
      <c r="P922" s="276"/>
      <c r="Q922" s="276"/>
      <c r="R922" s="276"/>
      <c r="S922" s="276"/>
      <c r="T922" s="276"/>
      <c r="U922" s="276"/>
      <c r="V922" s="276"/>
      <c r="W922" s="276"/>
      <c r="X922" s="276"/>
      <c r="Y922" s="276"/>
      <c r="Z922" s="276"/>
      <c r="AA922" s="276"/>
      <c r="AB922" s="276"/>
      <c r="AC922" s="276"/>
      <c r="AD922" s="276"/>
      <c r="AE922" s="276"/>
      <c r="AF922" s="276"/>
    </row>
    <row r="923" spans="1:32">
      <c r="A923" s="276"/>
      <c r="B923" s="276"/>
      <c r="C923" s="276"/>
      <c r="D923" s="285"/>
      <c r="E923" s="276"/>
      <c r="F923" s="276"/>
      <c r="G923" s="285"/>
      <c r="H923" s="276"/>
      <c r="I923" s="285"/>
      <c r="J923" s="276"/>
      <c r="K923" s="285"/>
      <c r="L923" s="276"/>
      <c r="M923" s="276"/>
      <c r="N923" s="285"/>
      <c r="O923" s="276"/>
      <c r="P923" s="276"/>
      <c r="Q923" s="276"/>
      <c r="R923" s="276"/>
      <c r="S923" s="276"/>
      <c r="T923" s="276"/>
      <c r="U923" s="276"/>
      <c r="V923" s="276"/>
      <c r="W923" s="276"/>
      <c r="X923" s="276"/>
      <c r="Y923" s="276"/>
      <c r="Z923" s="276"/>
      <c r="AA923" s="276"/>
      <c r="AB923" s="276"/>
      <c r="AC923" s="276"/>
      <c r="AD923" s="276"/>
      <c r="AE923" s="276"/>
      <c r="AF923" s="276"/>
    </row>
    <row r="924" spans="1:32">
      <c r="A924" s="276"/>
      <c r="B924" s="276"/>
      <c r="C924" s="276"/>
      <c r="D924" s="285"/>
      <c r="E924" s="276"/>
      <c r="F924" s="276"/>
      <c r="G924" s="285"/>
      <c r="H924" s="276"/>
      <c r="I924" s="285"/>
      <c r="J924" s="276"/>
      <c r="K924" s="285"/>
      <c r="L924" s="276"/>
      <c r="M924" s="276"/>
      <c r="N924" s="285"/>
      <c r="O924" s="276"/>
      <c r="P924" s="276"/>
      <c r="Q924" s="276"/>
      <c r="R924" s="276"/>
      <c r="S924" s="276"/>
      <c r="T924" s="276"/>
      <c r="U924" s="276"/>
      <c r="V924" s="276"/>
      <c r="W924" s="276"/>
      <c r="X924" s="276"/>
      <c r="Y924" s="276"/>
      <c r="Z924" s="276"/>
      <c r="AA924" s="276"/>
      <c r="AB924" s="276"/>
      <c r="AC924" s="276"/>
      <c r="AD924" s="276"/>
      <c r="AE924" s="276"/>
      <c r="AF924" s="276"/>
    </row>
    <row r="925" spans="1:32">
      <c r="A925" s="276"/>
      <c r="B925" s="276"/>
      <c r="C925" s="276"/>
      <c r="D925" s="285"/>
      <c r="E925" s="276"/>
      <c r="F925" s="276"/>
      <c r="G925" s="285"/>
      <c r="H925" s="276"/>
      <c r="I925" s="285"/>
      <c r="J925" s="276"/>
      <c r="K925" s="285"/>
      <c r="L925" s="276"/>
      <c r="M925" s="276"/>
      <c r="N925" s="285"/>
      <c r="O925" s="276"/>
      <c r="P925" s="276"/>
      <c r="Q925" s="276"/>
      <c r="R925" s="276"/>
      <c r="S925" s="276"/>
      <c r="T925" s="276"/>
      <c r="U925" s="276"/>
      <c r="V925" s="276"/>
      <c r="W925" s="276"/>
      <c r="X925" s="276"/>
      <c r="Y925" s="276"/>
      <c r="Z925" s="276"/>
      <c r="AA925" s="276"/>
      <c r="AB925" s="276"/>
      <c r="AC925" s="276"/>
      <c r="AD925" s="276"/>
      <c r="AE925" s="276"/>
      <c r="AF925" s="276"/>
    </row>
    <row r="926" spans="1:32">
      <c r="A926" s="276"/>
      <c r="B926" s="276"/>
      <c r="C926" s="276"/>
      <c r="D926" s="285"/>
      <c r="E926" s="276"/>
      <c r="F926" s="276"/>
      <c r="G926" s="285"/>
      <c r="H926" s="276"/>
      <c r="I926" s="285"/>
      <c r="J926" s="276"/>
      <c r="K926" s="285"/>
      <c r="L926" s="276"/>
      <c r="M926" s="276"/>
      <c r="N926" s="285"/>
      <c r="O926" s="276"/>
      <c r="P926" s="276"/>
      <c r="Q926" s="276"/>
      <c r="R926" s="276"/>
      <c r="S926" s="276"/>
      <c r="T926" s="276"/>
      <c r="U926" s="276"/>
      <c r="V926" s="276"/>
      <c r="W926" s="276"/>
      <c r="X926" s="276"/>
      <c r="Y926" s="276"/>
      <c r="Z926" s="276"/>
      <c r="AA926" s="276"/>
      <c r="AB926" s="276"/>
      <c r="AC926" s="276"/>
      <c r="AD926" s="276"/>
      <c r="AE926" s="276"/>
      <c r="AF926" s="276"/>
    </row>
    <row r="927" spans="1:32">
      <c r="A927" s="276"/>
      <c r="B927" s="276"/>
      <c r="C927" s="276"/>
      <c r="D927" s="285"/>
      <c r="E927" s="276"/>
      <c r="F927" s="276"/>
      <c r="G927" s="285"/>
      <c r="H927" s="276"/>
      <c r="I927" s="285"/>
      <c r="J927" s="276"/>
      <c r="K927" s="285"/>
      <c r="L927" s="276"/>
      <c r="M927" s="276"/>
      <c r="N927" s="285"/>
      <c r="O927" s="276"/>
      <c r="P927" s="276"/>
      <c r="Q927" s="276"/>
      <c r="R927" s="276"/>
      <c r="S927" s="276"/>
      <c r="T927" s="276"/>
      <c r="U927" s="276"/>
      <c r="V927" s="276"/>
      <c r="W927" s="276"/>
      <c r="X927" s="276"/>
      <c r="Y927" s="276"/>
      <c r="Z927" s="276"/>
      <c r="AA927" s="276"/>
      <c r="AB927" s="276"/>
      <c r="AC927" s="276"/>
      <c r="AD927" s="276"/>
      <c r="AE927" s="276"/>
      <c r="AF927" s="276"/>
    </row>
    <row r="928" spans="1:32">
      <c r="A928" s="276"/>
      <c r="B928" s="276"/>
      <c r="C928" s="276"/>
      <c r="D928" s="285"/>
      <c r="E928" s="276"/>
      <c r="F928" s="276"/>
      <c r="G928" s="285"/>
      <c r="H928" s="276"/>
      <c r="I928" s="285"/>
      <c r="J928" s="276"/>
      <c r="K928" s="285"/>
      <c r="L928" s="276"/>
      <c r="M928" s="276"/>
      <c r="N928" s="285"/>
      <c r="O928" s="276"/>
      <c r="P928" s="276"/>
      <c r="Q928" s="276"/>
      <c r="R928" s="276"/>
      <c r="S928" s="276"/>
      <c r="T928" s="276"/>
      <c r="U928" s="276"/>
      <c r="V928" s="276"/>
      <c r="W928" s="276"/>
      <c r="X928" s="276"/>
      <c r="Y928" s="276"/>
      <c r="Z928" s="276"/>
      <c r="AA928" s="276"/>
      <c r="AB928" s="276"/>
      <c r="AC928" s="276"/>
      <c r="AD928" s="276"/>
      <c r="AE928" s="276"/>
      <c r="AF928" s="276"/>
    </row>
    <row r="929" spans="1:32">
      <c r="A929" s="276"/>
      <c r="B929" s="276"/>
      <c r="C929" s="276"/>
      <c r="D929" s="285"/>
      <c r="E929" s="276"/>
      <c r="F929" s="276"/>
      <c r="G929" s="285"/>
      <c r="H929" s="276"/>
      <c r="I929" s="285"/>
      <c r="J929" s="276"/>
      <c r="K929" s="285"/>
      <c r="L929" s="276"/>
      <c r="M929" s="276"/>
      <c r="N929" s="285"/>
      <c r="O929" s="276"/>
      <c r="P929" s="276"/>
      <c r="Q929" s="276"/>
      <c r="R929" s="276"/>
      <c r="S929" s="276"/>
      <c r="T929" s="276"/>
      <c r="U929" s="276"/>
      <c r="V929" s="276"/>
      <c r="W929" s="276"/>
      <c r="X929" s="276"/>
      <c r="Y929" s="276"/>
      <c r="Z929" s="276"/>
      <c r="AA929" s="276"/>
      <c r="AB929" s="276"/>
      <c r="AC929" s="276"/>
      <c r="AD929" s="276"/>
      <c r="AE929" s="276"/>
      <c r="AF929" s="276"/>
    </row>
    <row r="930" spans="1:32">
      <c r="A930" s="276"/>
      <c r="B930" s="276"/>
      <c r="C930" s="276"/>
      <c r="D930" s="285"/>
      <c r="E930" s="276"/>
      <c r="F930" s="276"/>
      <c r="G930" s="285"/>
      <c r="H930" s="276"/>
      <c r="I930" s="285"/>
      <c r="J930" s="276"/>
      <c r="K930" s="285"/>
      <c r="L930" s="276"/>
      <c r="M930" s="276"/>
      <c r="N930" s="285"/>
      <c r="O930" s="276"/>
      <c r="P930" s="276"/>
      <c r="Q930" s="276"/>
      <c r="R930" s="276"/>
      <c r="S930" s="276"/>
      <c r="T930" s="276"/>
      <c r="U930" s="276"/>
      <c r="V930" s="276"/>
      <c r="W930" s="276"/>
      <c r="X930" s="276"/>
      <c r="Y930" s="276"/>
      <c r="Z930" s="276"/>
      <c r="AA930" s="276"/>
      <c r="AB930" s="276"/>
      <c r="AC930" s="276"/>
      <c r="AD930" s="276"/>
      <c r="AE930" s="276"/>
      <c r="AF930" s="276"/>
    </row>
    <row r="931" spans="1:32">
      <c r="A931" s="276"/>
      <c r="B931" s="276"/>
      <c r="C931" s="276"/>
      <c r="D931" s="285"/>
      <c r="E931" s="276"/>
      <c r="F931" s="276"/>
      <c r="G931" s="285"/>
      <c r="H931" s="276"/>
      <c r="I931" s="285"/>
      <c r="J931" s="276"/>
      <c r="K931" s="285"/>
      <c r="L931" s="276"/>
      <c r="M931" s="276"/>
      <c r="N931" s="285"/>
      <c r="O931" s="276"/>
      <c r="P931" s="276"/>
      <c r="Q931" s="276"/>
      <c r="R931" s="276"/>
      <c r="S931" s="276"/>
      <c r="T931" s="276"/>
      <c r="U931" s="276"/>
      <c r="V931" s="276"/>
      <c r="W931" s="276"/>
      <c r="X931" s="276"/>
      <c r="Y931" s="276"/>
      <c r="Z931" s="276"/>
      <c r="AA931" s="276"/>
      <c r="AB931" s="276"/>
      <c r="AC931" s="276"/>
      <c r="AD931" s="276"/>
      <c r="AE931" s="276"/>
      <c r="AF931" s="276"/>
    </row>
    <row r="932" spans="1:32">
      <c r="A932" s="276"/>
      <c r="B932" s="276"/>
      <c r="C932" s="276"/>
      <c r="D932" s="285"/>
      <c r="E932" s="276"/>
      <c r="F932" s="276"/>
      <c r="G932" s="285"/>
      <c r="H932" s="276"/>
      <c r="I932" s="285"/>
      <c r="J932" s="276"/>
      <c r="K932" s="285"/>
      <c r="L932" s="276"/>
      <c r="M932" s="276"/>
      <c r="N932" s="285"/>
      <c r="O932" s="276"/>
      <c r="P932" s="276"/>
      <c r="Q932" s="276"/>
      <c r="R932" s="276"/>
      <c r="S932" s="276"/>
      <c r="T932" s="276"/>
      <c r="U932" s="276"/>
      <c r="V932" s="276"/>
      <c r="W932" s="276"/>
      <c r="X932" s="276"/>
      <c r="Y932" s="276"/>
      <c r="Z932" s="276"/>
      <c r="AA932" s="276"/>
      <c r="AB932" s="276"/>
      <c r="AC932" s="276"/>
      <c r="AD932" s="276"/>
      <c r="AE932" s="276"/>
      <c r="AF932" s="276"/>
    </row>
    <row r="933" spans="1:32">
      <c r="A933" s="276"/>
      <c r="B933" s="276"/>
      <c r="C933" s="276"/>
      <c r="D933" s="285"/>
      <c r="E933" s="276"/>
      <c r="F933" s="276"/>
      <c r="G933" s="285"/>
      <c r="H933" s="276"/>
      <c r="I933" s="285"/>
      <c r="J933" s="276"/>
      <c r="K933" s="285"/>
      <c r="L933" s="276"/>
      <c r="M933" s="276"/>
      <c r="N933" s="285"/>
      <c r="O933" s="276"/>
      <c r="P933" s="276"/>
      <c r="Q933" s="276"/>
      <c r="R933" s="276"/>
      <c r="S933" s="276"/>
      <c r="T933" s="276"/>
      <c r="U933" s="276"/>
      <c r="V933" s="276"/>
      <c r="W933" s="276"/>
      <c r="X933" s="276"/>
      <c r="Y933" s="276"/>
      <c r="Z933" s="276"/>
      <c r="AA933" s="276"/>
      <c r="AB933" s="276"/>
      <c r="AC933" s="276"/>
      <c r="AD933" s="276"/>
      <c r="AE933" s="276"/>
      <c r="AF933" s="276"/>
    </row>
    <row r="934" spans="1:32">
      <c r="A934" s="276"/>
      <c r="B934" s="276"/>
      <c r="C934" s="276"/>
      <c r="D934" s="285"/>
      <c r="E934" s="276"/>
      <c r="F934" s="276"/>
      <c r="G934" s="285"/>
      <c r="H934" s="276"/>
      <c r="I934" s="285"/>
      <c r="J934" s="276"/>
      <c r="K934" s="285"/>
      <c r="L934" s="276"/>
      <c r="M934" s="276"/>
      <c r="N934" s="285"/>
      <c r="O934" s="276"/>
      <c r="P934" s="276"/>
      <c r="Q934" s="276"/>
      <c r="R934" s="276"/>
      <c r="S934" s="276"/>
      <c r="T934" s="276"/>
      <c r="U934" s="276"/>
      <c r="V934" s="276"/>
      <c r="W934" s="276"/>
      <c r="X934" s="276"/>
      <c r="Y934" s="276"/>
      <c r="Z934" s="276"/>
      <c r="AA934" s="276"/>
      <c r="AB934" s="276"/>
      <c r="AC934" s="276"/>
      <c r="AD934" s="276"/>
      <c r="AE934" s="276"/>
      <c r="AF934" s="276"/>
    </row>
    <row r="935" spans="1:32">
      <c r="A935" s="276"/>
      <c r="B935" s="276"/>
      <c r="C935" s="276"/>
      <c r="D935" s="285"/>
      <c r="E935" s="276"/>
      <c r="F935" s="276"/>
      <c r="G935" s="285"/>
      <c r="H935" s="276"/>
      <c r="I935" s="285"/>
      <c r="J935" s="276"/>
      <c r="K935" s="285"/>
      <c r="L935" s="276"/>
      <c r="M935" s="276"/>
      <c r="N935" s="285"/>
      <c r="O935" s="276"/>
      <c r="P935" s="276"/>
      <c r="Q935" s="276"/>
      <c r="R935" s="276"/>
      <c r="S935" s="276"/>
      <c r="T935" s="276"/>
      <c r="U935" s="276"/>
      <c r="V935" s="276"/>
      <c r="W935" s="276"/>
      <c r="X935" s="276"/>
      <c r="Y935" s="276"/>
      <c r="Z935" s="276"/>
      <c r="AA935" s="276"/>
      <c r="AB935" s="276"/>
      <c r="AC935" s="276"/>
      <c r="AD935" s="276"/>
      <c r="AE935" s="276"/>
      <c r="AF935" s="276"/>
    </row>
    <row r="936" spans="1:32">
      <c r="A936" s="276"/>
      <c r="B936" s="276"/>
      <c r="C936" s="276"/>
      <c r="D936" s="285"/>
      <c r="E936" s="276"/>
      <c r="F936" s="276"/>
      <c r="G936" s="285"/>
      <c r="H936" s="276"/>
      <c r="I936" s="285"/>
      <c r="J936" s="276"/>
      <c r="K936" s="285"/>
      <c r="L936" s="276"/>
      <c r="M936" s="276"/>
      <c r="N936" s="285"/>
      <c r="O936" s="276"/>
      <c r="P936" s="276"/>
      <c r="Q936" s="276"/>
      <c r="R936" s="276"/>
      <c r="S936" s="276"/>
      <c r="T936" s="276"/>
      <c r="U936" s="276"/>
      <c r="V936" s="276"/>
      <c r="W936" s="276"/>
      <c r="X936" s="276"/>
      <c r="Y936" s="276"/>
      <c r="Z936" s="276"/>
      <c r="AA936" s="276"/>
      <c r="AB936" s="276"/>
      <c r="AC936" s="276"/>
      <c r="AD936" s="276"/>
      <c r="AE936" s="276"/>
      <c r="AF936" s="276"/>
    </row>
    <row r="937" spans="1:32">
      <c r="A937" s="276"/>
      <c r="B937" s="276"/>
      <c r="C937" s="276"/>
      <c r="D937" s="285"/>
      <c r="E937" s="276"/>
      <c r="F937" s="276"/>
      <c r="G937" s="285"/>
      <c r="H937" s="276"/>
      <c r="I937" s="285"/>
      <c r="J937" s="276"/>
      <c r="K937" s="285"/>
      <c r="L937" s="276"/>
      <c r="M937" s="276"/>
      <c r="N937" s="285"/>
      <c r="O937" s="276"/>
      <c r="P937" s="276"/>
      <c r="Q937" s="276"/>
      <c r="R937" s="276"/>
      <c r="S937" s="276"/>
      <c r="T937" s="276"/>
      <c r="U937" s="276"/>
      <c r="V937" s="276"/>
      <c r="W937" s="276"/>
      <c r="X937" s="276"/>
      <c r="Y937" s="276"/>
      <c r="Z937" s="276"/>
      <c r="AA937" s="276"/>
      <c r="AB937" s="276"/>
      <c r="AC937" s="276"/>
      <c r="AD937" s="276"/>
      <c r="AE937" s="276"/>
      <c r="AF937" s="276"/>
    </row>
    <row r="938" spans="1:32">
      <c r="A938" s="276"/>
      <c r="B938" s="276"/>
      <c r="C938" s="276"/>
      <c r="D938" s="285"/>
      <c r="E938" s="276"/>
      <c r="F938" s="276"/>
      <c r="G938" s="285"/>
      <c r="H938" s="276"/>
      <c r="I938" s="285"/>
      <c r="J938" s="276"/>
      <c r="K938" s="285"/>
      <c r="L938" s="276"/>
      <c r="M938" s="276"/>
      <c r="N938" s="285"/>
      <c r="O938" s="276"/>
      <c r="P938" s="276"/>
      <c r="Q938" s="276"/>
      <c r="R938" s="276"/>
      <c r="S938" s="276"/>
      <c r="T938" s="276"/>
      <c r="U938" s="276"/>
      <c r="V938" s="276"/>
      <c r="W938" s="276"/>
      <c r="X938" s="276"/>
      <c r="Y938" s="276"/>
      <c r="Z938" s="276"/>
      <c r="AA938" s="276"/>
      <c r="AB938" s="276"/>
      <c r="AC938" s="276"/>
      <c r="AD938" s="276"/>
      <c r="AE938" s="276"/>
      <c r="AF938" s="276"/>
    </row>
    <row r="939" spans="1:32">
      <c r="A939" s="276"/>
      <c r="B939" s="276"/>
      <c r="C939" s="276"/>
      <c r="D939" s="285"/>
      <c r="E939" s="276"/>
      <c r="F939" s="276"/>
      <c r="G939" s="285"/>
      <c r="H939" s="276"/>
      <c r="I939" s="285"/>
      <c r="J939" s="276"/>
      <c r="K939" s="285"/>
      <c r="L939" s="276"/>
      <c r="M939" s="276"/>
      <c r="N939" s="285"/>
      <c r="O939" s="276"/>
      <c r="P939" s="276"/>
      <c r="Q939" s="276"/>
      <c r="R939" s="276"/>
      <c r="S939" s="276"/>
      <c r="T939" s="276"/>
      <c r="U939" s="276"/>
      <c r="V939" s="276"/>
      <c r="W939" s="276"/>
      <c r="X939" s="276"/>
      <c r="Y939" s="276"/>
      <c r="Z939" s="276"/>
      <c r="AA939" s="276"/>
      <c r="AB939" s="276"/>
      <c r="AC939" s="276"/>
      <c r="AD939" s="276"/>
      <c r="AE939" s="276"/>
      <c r="AF939" s="276"/>
    </row>
    <row r="940" spans="1:32">
      <c r="A940" s="276"/>
      <c r="B940" s="276"/>
      <c r="C940" s="276"/>
      <c r="D940" s="285"/>
      <c r="E940" s="276"/>
      <c r="F940" s="276"/>
      <c r="G940" s="285"/>
      <c r="H940" s="276"/>
      <c r="I940" s="285"/>
      <c r="J940" s="276"/>
      <c r="K940" s="285"/>
      <c r="L940" s="276"/>
      <c r="M940" s="276"/>
      <c r="N940" s="285"/>
      <c r="O940" s="276"/>
      <c r="P940" s="276"/>
      <c r="Q940" s="276"/>
      <c r="R940" s="276"/>
      <c r="S940" s="276"/>
      <c r="T940" s="276"/>
      <c r="U940" s="276"/>
      <c r="V940" s="276"/>
      <c r="W940" s="276"/>
      <c r="X940" s="276"/>
      <c r="Y940" s="276"/>
      <c r="Z940" s="276"/>
      <c r="AA940" s="276"/>
      <c r="AB940" s="276"/>
      <c r="AC940" s="276"/>
      <c r="AD940" s="276"/>
      <c r="AE940" s="276"/>
      <c r="AF940" s="276"/>
    </row>
    <row r="941" spans="1:32">
      <c r="A941" s="276"/>
      <c r="B941" s="276"/>
      <c r="C941" s="276"/>
      <c r="D941" s="285"/>
      <c r="E941" s="276"/>
      <c r="F941" s="276"/>
      <c r="G941" s="285"/>
      <c r="H941" s="276"/>
      <c r="I941" s="285"/>
      <c r="J941" s="276"/>
      <c r="K941" s="285"/>
      <c r="L941" s="276"/>
      <c r="M941" s="276"/>
      <c r="N941" s="285"/>
      <c r="O941" s="276"/>
      <c r="P941" s="276"/>
      <c r="Q941" s="276"/>
      <c r="R941" s="276"/>
      <c r="S941" s="276"/>
      <c r="T941" s="276"/>
      <c r="U941" s="276"/>
      <c r="V941" s="276"/>
      <c r="W941" s="276"/>
      <c r="X941" s="276"/>
      <c r="Y941" s="276"/>
      <c r="Z941" s="276"/>
      <c r="AA941" s="276"/>
      <c r="AB941" s="276"/>
      <c r="AC941" s="276"/>
      <c r="AD941" s="276"/>
      <c r="AE941" s="276"/>
      <c r="AF941" s="276"/>
    </row>
    <row r="942" spans="1:32">
      <c r="A942" s="276"/>
      <c r="B942" s="276"/>
      <c r="C942" s="276"/>
      <c r="D942" s="285"/>
      <c r="E942" s="276"/>
      <c r="F942" s="276"/>
      <c r="G942" s="285"/>
      <c r="H942" s="276"/>
      <c r="I942" s="285"/>
      <c r="J942" s="276"/>
      <c r="K942" s="285"/>
      <c r="L942" s="276"/>
      <c r="M942" s="276"/>
      <c r="N942" s="285"/>
      <c r="O942" s="276"/>
      <c r="P942" s="276"/>
      <c r="Q942" s="276"/>
      <c r="R942" s="276"/>
      <c r="S942" s="276"/>
      <c r="T942" s="276"/>
      <c r="U942" s="276"/>
      <c r="V942" s="276"/>
      <c r="W942" s="276"/>
      <c r="X942" s="276"/>
      <c r="Y942" s="276"/>
      <c r="Z942" s="276"/>
      <c r="AA942" s="276"/>
      <c r="AB942" s="276"/>
      <c r="AC942" s="276"/>
      <c r="AD942" s="276"/>
      <c r="AE942" s="276"/>
      <c r="AF942" s="276"/>
    </row>
    <row r="943" spans="1:32">
      <c r="A943" s="276"/>
      <c r="B943" s="276"/>
      <c r="C943" s="276"/>
      <c r="D943" s="285"/>
      <c r="E943" s="276"/>
      <c r="F943" s="276"/>
      <c r="G943" s="285"/>
      <c r="H943" s="276"/>
      <c r="I943" s="285"/>
      <c r="J943" s="276"/>
      <c r="K943" s="285"/>
      <c r="L943" s="276"/>
      <c r="M943" s="276"/>
      <c r="N943" s="285"/>
      <c r="O943" s="276"/>
      <c r="P943" s="276"/>
      <c r="Q943" s="276"/>
      <c r="R943" s="276"/>
      <c r="S943" s="276"/>
      <c r="T943" s="276"/>
      <c r="U943" s="276"/>
      <c r="V943" s="276"/>
      <c r="W943" s="276"/>
      <c r="X943" s="276"/>
      <c r="Y943" s="276"/>
      <c r="Z943" s="276"/>
      <c r="AA943" s="276"/>
      <c r="AB943" s="276"/>
      <c r="AC943" s="276"/>
      <c r="AD943" s="276"/>
      <c r="AE943" s="276"/>
      <c r="AF943" s="276"/>
    </row>
    <row r="944" spans="1:32">
      <c r="A944" s="276"/>
      <c r="B944" s="276"/>
      <c r="C944" s="276"/>
      <c r="D944" s="285"/>
      <c r="E944" s="276"/>
      <c r="F944" s="276"/>
      <c r="G944" s="285"/>
      <c r="H944" s="276"/>
      <c r="I944" s="285"/>
      <c r="J944" s="276"/>
      <c r="K944" s="285"/>
      <c r="L944" s="276"/>
      <c r="M944" s="276"/>
      <c r="N944" s="285"/>
      <c r="O944" s="276"/>
      <c r="P944" s="276"/>
      <c r="Q944" s="276"/>
      <c r="R944" s="276"/>
      <c r="S944" s="276"/>
      <c r="T944" s="276"/>
      <c r="U944" s="276"/>
      <c r="V944" s="276"/>
      <c r="W944" s="276"/>
      <c r="X944" s="276"/>
      <c r="Y944" s="276"/>
      <c r="Z944" s="276"/>
      <c r="AA944" s="276"/>
      <c r="AB944" s="276"/>
      <c r="AC944" s="276"/>
      <c r="AD944" s="276"/>
      <c r="AE944" s="276"/>
      <c r="AF944" s="276"/>
    </row>
    <row r="945" spans="1:32">
      <c r="A945" s="276"/>
      <c r="B945" s="276"/>
      <c r="C945" s="276"/>
      <c r="D945" s="285"/>
      <c r="E945" s="276"/>
      <c r="F945" s="276"/>
      <c r="G945" s="285"/>
      <c r="H945" s="276"/>
      <c r="I945" s="285"/>
      <c r="J945" s="276"/>
      <c r="K945" s="285"/>
      <c r="L945" s="276"/>
      <c r="M945" s="276"/>
      <c r="N945" s="285"/>
      <c r="O945" s="276"/>
      <c r="P945" s="276"/>
      <c r="Q945" s="276"/>
      <c r="R945" s="276"/>
      <c r="S945" s="276"/>
      <c r="T945" s="276"/>
      <c r="U945" s="276"/>
      <c r="V945" s="276"/>
      <c r="W945" s="276"/>
      <c r="X945" s="276"/>
      <c r="Y945" s="276"/>
      <c r="Z945" s="276"/>
      <c r="AA945" s="276"/>
      <c r="AB945" s="276"/>
      <c r="AC945" s="276"/>
      <c r="AD945" s="276"/>
      <c r="AE945" s="276"/>
      <c r="AF945" s="276"/>
    </row>
    <row r="946" spans="1:32">
      <c r="A946" s="276"/>
      <c r="B946" s="276"/>
      <c r="C946" s="276"/>
      <c r="D946" s="285"/>
      <c r="E946" s="276"/>
      <c r="F946" s="276"/>
      <c r="G946" s="285"/>
      <c r="H946" s="276"/>
      <c r="I946" s="285"/>
      <c r="J946" s="276"/>
      <c r="K946" s="285"/>
      <c r="L946" s="276"/>
      <c r="M946" s="276"/>
      <c r="N946" s="285"/>
      <c r="O946" s="276"/>
      <c r="P946" s="276"/>
      <c r="Q946" s="276"/>
      <c r="R946" s="276"/>
      <c r="S946" s="276"/>
      <c r="T946" s="276"/>
      <c r="U946" s="276"/>
      <c r="V946" s="276"/>
      <c r="W946" s="276"/>
      <c r="X946" s="276"/>
      <c r="Y946" s="276"/>
      <c r="Z946" s="276"/>
      <c r="AA946" s="276"/>
      <c r="AB946" s="276"/>
      <c r="AC946" s="276"/>
      <c r="AD946" s="276"/>
      <c r="AE946" s="276"/>
      <c r="AF946" s="276"/>
    </row>
    <row r="947" spans="1:32">
      <c r="A947" s="276"/>
      <c r="B947" s="276"/>
      <c r="C947" s="276"/>
      <c r="D947" s="285"/>
      <c r="E947" s="276"/>
      <c r="F947" s="276"/>
      <c r="G947" s="285"/>
      <c r="H947" s="276"/>
      <c r="I947" s="285"/>
      <c r="J947" s="276"/>
      <c r="K947" s="285"/>
      <c r="L947" s="276"/>
      <c r="M947" s="276"/>
      <c r="N947" s="285"/>
      <c r="O947" s="276"/>
      <c r="P947" s="276"/>
      <c r="Q947" s="276"/>
      <c r="R947" s="276"/>
      <c r="S947" s="276"/>
      <c r="T947" s="276"/>
      <c r="U947" s="276"/>
      <c r="V947" s="276"/>
      <c r="W947" s="276"/>
      <c r="X947" s="276"/>
      <c r="Y947" s="276"/>
      <c r="Z947" s="276"/>
      <c r="AA947" s="276"/>
      <c r="AB947" s="276"/>
      <c r="AC947" s="276"/>
      <c r="AD947" s="276"/>
      <c r="AE947" s="276"/>
      <c r="AF947" s="276"/>
    </row>
    <row r="948" spans="1:32">
      <c r="A948" s="276"/>
      <c r="B948" s="276"/>
      <c r="C948" s="276"/>
      <c r="D948" s="285"/>
      <c r="E948" s="276"/>
      <c r="F948" s="276"/>
      <c r="G948" s="285"/>
      <c r="H948" s="276"/>
      <c r="I948" s="285"/>
      <c r="J948" s="276"/>
      <c r="K948" s="285"/>
      <c r="L948" s="276"/>
      <c r="M948" s="276"/>
      <c r="N948" s="285"/>
      <c r="O948" s="276"/>
      <c r="P948" s="276"/>
      <c r="Q948" s="276"/>
      <c r="R948" s="276"/>
      <c r="S948" s="276"/>
      <c r="T948" s="276"/>
      <c r="U948" s="276"/>
      <c r="V948" s="276"/>
      <c r="W948" s="276"/>
      <c r="X948" s="276"/>
      <c r="Y948" s="276"/>
      <c r="Z948" s="276"/>
      <c r="AA948" s="276"/>
      <c r="AB948" s="276"/>
      <c r="AC948" s="276"/>
      <c r="AD948" s="276"/>
      <c r="AE948" s="276"/>
      <c r="AF948" s="276"/>
    </row>
    <row r="949" spans="1:32">
      <c r="A949" s="276"/>
      <c r="B949" s="276"/>
      <c r="C949" s="276"/>
      <c r="D949" s="285"/>
      <c r="E949" s="276"/>
      <c r="F949" s="276"/>
      <c r="G949" s="285"/>
      <c r="H949" s="276"/>
      <c r="I949" s="285"/>
      <c r="J949" s="276"/>
      <c r="K949" s="285"/>
      <c r="L949" s="276"/>
      <c r="M949" s="276"/>
      <c r="N949" s="285"/>
      <c r="O949" s="276"/>
      <c r="P949" s="276"/>
      <c r="Q949" s="276"/>
      <c r="R949" s="276"/>
      <c r="S949" s="276"/>
      <c r="T949" s="276"/>
      <c r="U949" s="276"/>
      <c r="V949" s="276"/>
      <c r="W949" s="276"/>
      <c r="X949" s="276"/>
      <c r="Y949" s="276"/>
      <c r="Z949" s="276"/>
      <c r="AA949" s="276"/>
      <c r="AB949" s="276"/>
      <c r="AC949" s="276"/>
      <c r="AD949" s="276"/>
      <c r="AE949" s="276"/>
      <c r="AF949" s="276"/>
    </row>
    <row r="950" spans="1:32">
      <c r="A950" s="276"/>
      <c r="B950" s="276"/>
      <c r="C950" s="276"/>
      <c r="D950" s="285"/>
      <c r="E950" s="276"/>
      <c r="F950" s="276"/>
      <c r="G950" s="285"/>
      <c r="H950" s="276"/>
      <c r="I950" s="285"/>
      <c r="J950" s="276"/>
      <c r="K950" s="285"/>
      <c r="L950" s="276"/>
      <c r="M950" s="276"/>
      <c r="N950" s="285"/>
      <c r="O950" s="276"/>
      <c r="P950" s="276"/>
      <c r="Q950" s="276"/>
      <c r="R950" s="276"/>
      <c r="S950" s="276"/>
      <c r="T950" s="276"/>
      <c r="U950" s="276"/>
      <c r="V950" s="276"/>
      <c r="W950" s="276"/>
      <c r="X950" s="276"/>
      <c r="Y950" s="276"/>
      <c r="Z950" s="276"/>
      <c r="AA950" s="276"/>
      <c r="AB950" s="276"/>
      <c r="AC950" s="276"/>
      <c r="AD950" s="276"/>
      <c r="AE950" s="276"/>
      <c r="AF950" s="276"/>
    </row>
    <row r="951" spans="1:32">
      <c r="A951" s="276"/>
      <c r="B951" s="276"/>
      <c r="C951" s="276"/>
      <c r="D951" s="285"/>
      <c r="E951" s="276"/>
      <c r="F951" s="276"/>
      <c r="G951" s="285"/>
      <c r="H951" s="276"/>
      <c r="I951" s="285"/>
      <c r="J951" s="276"/>
      <c r="K951" s="285"/>
      <c r="L951" s="276"/>
      <c r="M951" s="276"/>
      <c r="N951" s="285"/>
      <c r="O951" s="276"/>
      <c r="P951" s="276"/>
      <c r="Q951" s="276"/>
      <c r="R951" s="276"/>
      <c r="S951" s="276"/>
      <c r="T951" s="276"/>
      <c r="U951" s="276"/>
      <c r="V951" s="276"/>
      <c r="W951" s="276"/>
      <c r="X951" s="276"/>
      <c r="Y951" s="276"/>
      <c r="Z951" s="276"/>
      <c r="AA951" s="276"/>
      <c r="AB951" s="276"/>
      <c r="AC951" s="276"/>
      <c r="AD951" s="276"/>
      <c r="AE951" s="276"/>
      <c r="AF951" s="276"/>
    </row>
    <row r="952" spans="1:32">
      <c r="A952" s="276"/>
      <c r="B952" s="276"/>
      <c r="C952" s="276"/>
      <c r="D952" s="285"/>
      <c r="E952" s="276"/>
      <c r="F952" s="276"/>
      <c r="G952" s="285"/>
      <c r="H952" s="276"/>
      <c r="I952" s="285"/>
      <c r="J952" s="276"/>
      <c r="K952" s="285"/>
      <c r="L952" s="276"/>
      <c r="M952" s="276"/>
      <c r="N952" s="285"/>
      <c r="O952" s="276"/>
      <c r="P952" s="276"/>
      <c r="Q952" s="276"/>
      <c r="R952" s="276"/>
      <c r="S952" s="276"/>
      <c r="T952" s="276"/>
      <c r="U952" s="276"/>
      <c r="V952" s="276"/>
      <c r="W952" s="276"/>
      <c r="X952" s="276"/>
      <c r="Y952" s="276"/>
      <c r="Z952" s="276"/>
      <c r="AA952" s="276"/>
      <c r="AB952" s="276"/>
      <c r="AC952" s="276"/>
      <c r="AD952" s="276"/>
      <c r="AE952" s="276"/>
      <c r="AF952" s="276"/>
    </row>
    <row r="953" spans="1:32">
      <c r="A953" s="276"/>
      <c r="B953" s="276"/>
      <c r="C953" s="276"/>
      <c r="D953" s="285"/>
      <c r="E953" s="276"/>
      <c r="F953" s="276"/>
      <c r="G953" s="285"/>
      <c r="H953" s="276"/>
      <c r="I953" s="285"/>
      <c r="J953" s="276"/>
      <c r="K953" s="285"/>
      <c r="L953" s="276"/>
      <c r="M953" s="276"/>
      <c r="N953" s="285"/>
      <c r="O953" s="276"/>
      <c r="P953" s="276"/>
      <c r="Q953" s="276"/>
      <c r="R953" s="276"/>
      <c r="S953" s="276"/>
      <c r="T953" s="276"/>
      <c r="U953" s="276"/>
      <c r="V953" s="276"/>
      <c r="W953" s="276"/>
      <c r="X953" s="276"/>
      <c r="Y953" s="276"/>
      <c r="Z953" s="276"/>
      <c r="AA953" s="276"/>
      <c r="AB953" s="276"/>
      <c r="AC953" s="276"/>
      <c r="AD953" s="276"/>
      <c r="AE953" s="276"/>
      <c r="AF953" s="276"/>
    </row>
    <row r="954" spans="1:32">
      <c r="A954" s="276"/>
      <c r="B954" s="276"/>
      <c r="C954" s="276"/>
      <c r="D954" s="285"/>
      <c r="E954" s="276"/>
      <c r="F954" s="276"/>
      <c r="G954" s="285"/>
      <c r="H954" s="276"/>
      <c r="I954" s="285"/>
      <c r="J954" s="276"/>
      <c r="K954" s="285"/>
      <c r="L954" s="276"/>
      <c r="M954" s="276"/>
      <c r="N954" s="285"/>
      <c r="O954" s="276"/>
      <c r="P954" s="276"/>
      <c r="Q954" s="276"/>
      <c r="R954" s="276"/>
      <c r="S954" s="276"/>
      <c r="T954" s="276"/>
      <c r="U954" s="276"/>
      <c r="V954" s="276"/>
      <c r="W954" s="276"/>
      <c r="X954" s="276"/>
      <c r="Y954" s="276"/>
      <c r="Z954" s="276"/>
      <c r="AA954" s="276"/>
      <c r="AB954" s="276"/>
      <c r="AC954" s="276"/>
      <c r="AD954" s="276"/>
      <c r="AE954" s="276"/>
      <c r="AF954" s="276"/>
    </row>
    <row r="955" spans="1:32">
      <c r="A955" s="276"/>
      <c r="B955" s="276"/>
      <c r="C955" s="276"/>
      <c r="D955" s="285"/>
      <c r="E955" s="276"/>
      <c r="F955" s="276"/>
      <c r="G955" s="285"/>
      <c r="H955" s="276"/>
      <c r="I955" s="285"/>
      <c r="J955" s="276"/>
      <c r="K955" s="285"/>
      <c r="L955" s="276"/>
      <c r="M955" s="276"/>
      <c r="N955" s="285"/>
      <c r="O955" s="276"/>
      <c r="P955" s="276"/>
      <c r="Q955" s="276"/>
      <c r="R955" s="276"/>
      <c r="S955" s="276"/>
      <c r="T955" s="276"/>
      <c r="U955" s="276"/>
      <c r="V955" s="276"/>
      <c r="W955" s="276"/>
      <c r="X955" s="276"/>
      <c r="Y955" s="276"/>
      <c r="Z955" s="276"/>
      <c r="AA955" s="276"/>
      <c r="AB955" s="276"/>
      <c r="AC955" s="276"/>
      <c r="AD955" s="276"/>
      <c r="AE955" s="276"/>
      <c r="AF955" s="276"/>
    </row>
    <row r="956" spans="1:32">
      <c r="A956" s="276"/>
      <c r="B956" s="276"/>
      <c r="C956" s="276"/>
      <c r="D956" s="285"/>
      <c r="E956" s="276"/>
      <c r="F956" s="276"/>
      <c r="G956" s="285"/>
      <c r="H956" s="276"/>
      <c r="I956" s="285"/>
      <c r="J956" s="276"/>
      <c r="K956" s="285"/>
      <c r="L956" s="276"/>
      <c r="M956" s="276"/>
      <c r="N956" s="285"/>
      <c r="O956" s="276"/>
      <c r="P956" s="276"/>
      <c r="Q956" s="276"/>
      <c r="R956" s="276"/>
      <c r="S956" s="276"/>
      <c r="T956" s="276"/>
      <c r="U956" s="276"/>
      <c r="V956" s="276"/>
      <c r="W956" s="276"/>
      <c r="X956" s="276"/>
      <c r="Y956" s="276"/>
      <c r="Z956" s="276"/>
      <c r="AA956" s="276"/>
      <c r="AB956" s="276"/>
      <c r="AC956" s="276"/>
      <c r="AD956" s="276"/>
      <c r="AE956" s="276"/>
      <c r="AF956" s="276"/>
    </row>
    <row r="957" spans="1:32">
      <c r="A957" s="276"/>
      <c r="B957" s="276"/>
      <c r="C957" s="276"/>
      <c r="D957" s="285"/>
      <c r="E957" s="276"/>
      <c r="F957" s="276"/>
      <c r="G957" s="285"/>
      <c r="H957" s="276"/>
      <c r="I957" s="285"/>
      <c r="J957" s="276"/>
      <c r="K957" s="285"/>
      <c r="L957" s="276"/>
      <c r="M957" s="276"/>
      <c r="N957" s="285"/>
      <c r="O957" s="276"/>
      <c r="P957" s="276"/>
      <c r="Q957" s="276"/>
      <c r="R957" s="276"/>
      <c r="S957" s="276"/>
      <c r="T957" s="276"/>
      <c r="U957" s="276"/>
      <c r="V957" s="276"/>
      <c r="W957" s="276"/>
      <c r="X957" s="276"/>
      <c r="Y957" s="276"/>
      <c r="Z957" s="276"/>
      <c r="AA957" s="276"/>
      <c r="AB957" s="276"/>
      <c r="AC957" s="276"/>
      <c r="AD957" s="276"/>
      <c r="AE957" s="276"/>
      <c r="AF957" s="276"/>
    </row>
    <row r="958" spans="1:32">
      <c r="A958" s="276"/>
      <c r="B958" s="276"/>
      <c r="C958" s="276"/>
      <c r="D958" s="285"/>
      <c r="E958" s="276"/>
      <c r="F958" s="276"/>
      <c r="G958" s="285"/>
      <c r="H958" s="276"/>
      <c r="I958" s="285"/>
      <c r="J958" s="276"/>
      <c r="K958" s="285"/>
      <c r="L958" s="276"/>
      <c r="M958" s="276"/>
      <c r="N958" s="285"/>
      <c r="O958" s="276"/>
      <c r="P958" s="276"/>
      <c r="Q958" s="276"/>
      <c r="R958" s="276"/>
      <c r="S958" s="276"/>
      <c r="T958" s="276"/>
      <c r="U958" s="276"/>
      <c r="V958" s="276"/>
      <c r="W958" s="276"/>
      <c r="X958" s="276"/>
      <c r="Y958" s="276"/>
      <c r="Z958" s="276"/>
      <c r="AA958" s="276"/>
      <c r="AB958" s="276"/>
      <c r="AC958" s="276"/>
      <c r="AD958" s="276"/>
      <c r="AE958" s="276"/>
      <c r="AF958" s="276"/>
    </row>
    <row r="959" spans="1:32">
      <c r="A959" s="276"/>
      <c r="B959" s="276"/>
      <c r="C959" s="276"/>
      <c r="D959" s="285"/>
      <c r="E959" s="276"/>
      <c r="F959" s="276"/>
      <c r="G959" s="285"/>
      <c r="H959" s="276"/>
      <c r="I959" s="285"/>
      <c r="J959" s="276"/>
      <c r="K959" s="285"/>
      <c r="L959" s="276"/>
      <c r="M959" s="276"/>
      <c r="N959" s="285"/>
      <c r="O959" s="276"/>
      <c r="P959" s="276"/>
      <c r="Q959" s="276"/>
      <c r="R959" s="276"/>
      <c r="S959" s="276"/>
      <c r="T959" s="276"/>
      <c r="U959" s="276"/>
      <c r="V959" s="276"/>
      <c r="W959" s="276"/>
      <c r="X959" s="276"/>
      <c r="Y959" s="276"/>
      <c r="Z959" s="276"/>
      <c r="AA959" s="276"/>
      <c r="AB959" s="276"/>
      <c r="AC959" s="276"/>
      <c r="AD959" s="276"/>
      <c r="AE959" s="276"/>
      <c r="AF959" s="276"/>
    </row>
    <row r="960" spans="1:32">
      <c r="A960" s="276"/>
      <c r="B960" s="276"/>
      <c r="C960" s="276"/>
      <c r="D960" s="285"/>
      <c r="E960" s="276"/>
      <c r="F960" s="276"/>
      <c r="G960" s="285"/>
      <c r="H960" s="276"/>
      <c r="I960" s="285"/>
      <c r="J960" s="276"/>
      <c r="K960" s="285"/>
      <c r="L960" s="276"/>
      <c r="M960" s="276"/>
      <c r="N960" s="285"/>
      <c r="O960" s="276"/>
      <c r="P960" s="276"/>
      <c r="Q960" s="276"/>
      <c r="R960" s="276"/>
      <c r="S960" s="276"/>
      <c r="T960" s="276"/>
      <c r="U960" s="276"/>
      <c r="V960" s="276"/>
      <c r="W960" s="276"/>
      <c r="X960" s="276"/>
      <c r="Y960" s="276"/>
      <c r="Z960" s="276"/>
      <c r="AA960" s="276"/>
      <c r="AB960" s="276"/>
      <c r="AC960" s="276"/>
      <c r="AD960" s="276"/>
      <c r="AE960" s="276"/>
      <c r="AF960" s="276"/>
    </row>
    <row r="961" spans="1:32">
      <c r="A961" s="276"/>
      <c r="B961" s="276"/>
      <c r="C961" s="276"/>
      <c r="D961" s="285"/>
      <c r="E961" s="276"/>
      <c r="F961" s="276"/>
      <c r="G961" s="285"/>
      <c r="H961" s="276"/>
      <c r="I961" s="285"/>
      <c r="J961" s="276"/>
      <c r="K961" s="285"/>
      <c r="L961" s="276"/>
      <c r="M961" s="276"/>
      <c r="N961" s="285"/>
      <c r="O961" s="276"/>
      <c r="P961" s="276"/>
      <c r="Q961" s="276"/>
      <c r="R961" s="276"/>
      <c r="S961" s="276"/>
      <c r="T961" s="276"/>
      <c r="U961" s="276"/>
      <c r="V961" s="276"/>
      <c r="W961" s="276"/>
      <c r="X961" s="276"/>
      <c r="Y961" s="276"/>
      <c r="Z961" s="276"/>
      <c r="AA961" s="276"/>
      <c r="AB961" s="276"/>
      <c r="AC961" s="276"/>
      <c r="AD961" s="276"/>
      <c r="AE961" s="276"/>
      <c r="AF961" s="276"/>
    </row>
    <row r="962" spans="1:32">
      <c r="A962" s="276"/>
      <c r="B962" s="276"/>
      <c r="C962" s="276"/>
      <c r="D962" s="285"/>
      <c r="E962" s="276"/>
      <c r="F962" s="276"/>
      <c r="G962" s="285"/>
      <c r="H962" s="276"/>
      <c r="I962" s="285"/>
      <c r="J962" s="276"/>
      <c r="K962" s="285"/>
      <c r="L962" s="276"/>
      <c r="M962" s="276"/>
      <c r="N962" s="285"/>
      <c r="O962" s="276"/>
      <c r="P962" s="276"/>
      <c r="Q962" s="276"/>
      <c r="R962" s="276"/>
      <c r="S962" s="276"/>
      <c r="T962" s="276"/>
      <c r="U962" s="276"/>
      <c r="V962" s="276"/>
      <c r="W962" s="276"/>
      <c r="X962" s="276"/>
      <c r="Y962" s="276"/>
      <c r="Z962" s="276"/>
      <c r="AA962" s="276"/>
      <c r="AB962" s="276"/>
      <c r="AC962" s="276"/>
      <c r="AD962" s="276"/>
      <c r="AE962" s="276"/>
      <c r="AF962" s="276"/>
    </row>
    <row r="963" spans="1:32">
      <c r="A963" s="276"/>
      <c r="B963" s="276"/>
      <c r="C963" s="276"/>
      <c r="D963" s="285"/>
      <c r="E963" s="276"/>
      <c r="F963" s="276"/>
      <c r="G963" s="285"/>
      <c r="H963" s="276"/>
      <c r="I963" s="285"/>
      <c r="J963" s="276"/>
      <c r="K963" s="285"/>
      <c r="L963" s="276"/>
      <c r="M963" s="276"/>
      <c r="N963" s="285"/>
      <c r="O963" s="276"/>
      <c r="P963" s="276"/>
      <c r="Q963" s="276"/>
      <c r="R963" s="276"/>
      <c r="S963" s="276"/>
      <c r="T963" s="276"/>
      <c r="U963" s="276"/>
      <c r="V963" s="276"/>
      <c r="W963" s="276"/>
      <c r="X963" s="276"/>
      <c r="Y963" s="276"/>
      <c r="Z963" s="276"/>
      <c r="AA963" s="276"/>
      <c r="AB963" s="276"/>
      <c r="AC963" s="276"/>
      <c r="AD963" s="276"/>
      <c r="AE963" s="276"/>
      <c r="AF963" s="276"/>
    </row>
    <row r="964" spans="1:32">
      <c r="A964" s="276"/>
      <c r="B964" s="276"/>
      <c r="C964" s="276"/>
      <c r="D964" s="285"/>
      <c r="E964" s="276"/>
      <c r="F964" s="276"/>
      <c r="G964" s="285"/>
      <c r="H964" s="276"/>
      <c r="I964" s="285"/>
      <c r="J964" s="276"/>
      <c r="K964" s="285"/>
      <c r="L964" s="276"/>
      <c r="M964" s="276"/>
      <c r="N964" s="285"/>
      <c r="O964" s="276"/>
      <c r="P964" s="276"/>
      <c r="Q964" s="276"/>
      <c r="R964" s="276"/>
      <c r="S964" s="276"/>
      <c r="T964" s="276"/>
      <c r="U964" s="276"/>
      <c r="V964" s="276"/>
      <c r="W964" s="276"/>
      <c r="X964" s="276"/>
      <c r="Y964" s="276"/>
      <c r="Z964" s="276"/>
      <c r="AA964" s="276"/>
      <c r="AB964" s="276"/>
      <c r="AC964" s="276"/>
      <c r="AD964" s="276"/>
      <c r="AE964" s="276"/>
      <c r="AF964" s="276"/>
    </row>
    <row r="965" spans="1:32">
      <c r="A965" s="276"/>
      <c r="B965" s="276"/>
      <c r="C965" s="276"/>
      <c r="D965" s="285"/>
      <c r="E965" s="276"/>
      <c r="F965" s="276"/>
      <c r="G965" s="285"/>
      <c r="H965" s="276"/>
      <c r="I965" s="285"/>
      <c r="J965" s="276"/>
      <c r="K965" s="285"/>
      <c r="L965" s="276"/>
      <c r="M965" s="276"/>
      <c r="N965" s="285"/>
      <c r="O965" s="276"/>
      <c r="P965" s="276"/>
      <c r="Q965" s="276"/>
      <c r="R965" s="276"/>
      <c r="S965" s="276"/>
      <c r="T965" s="276"/>
      <c r="U965" s="276"/>
      <c r="V965" s="276"/>
      <c r="W965" s="276"/>
      <c r="X965" s="276"/>
      <c r="Y965" s="276"/>
      <c r="Z965" s="276"/>
      <c r="AA965" s="276"/>
      <c r="AB965" s="276"/>
      <c r="AC965" s="276"/>
      <c r="AD965" s="276"/>
      <c r="AE965" s="276"/>
      <c r="AF965" s="276"/>
    </row>
    <row r="966" spans="1:32">
      <c r="A966" s="276"/>
      <c r="B966" s="276"/>
      <c r="C966" s="276"/>
      <c r="D966" s="285"/>
      <c r="E966" s="276"/>
      <c r="F966" s="276"/>
      <c r="G966" s="285"/>
      <c r="H966" s="276"/>
      <c r="I966" s="285"/>
      <c r="J966" s="276"/>
      <c r="K966" s="285"/>
      <c r="L966" s="276"/>
      <c r="M966" s="276"/>
      <c r="N966" s="285"/>
      <c r="O966" s="276"/>
      <c r="P966" s="276"/>
      <c r="Q966" s="276"/>
      <c r="R966" s="276"/>
      <c r="S966" s="276"/>
      <c r="T966" s="276"/>
      <c r="U966" s="276"/>
      <c r="V966" s="276"/>
      <c r="W966" s="276"/>
      <c r="X966" s="276"/>
      <c r="Y966" s="276"/>
      <c r="Z966" s="276"/>
      <c r="AA966" s="276"/>
      <c r="AB966" s="276"/>
      <c r="AC966" s="276"/>
      <c r="AD966" s="276"/>
      <c r="AE966" s="276"/>
      <c r="AF966" s="276"/>
    </row>
    <row r="967" spans="1:32">
      <c r="A967" s="276"/>
      <c r="B967" s="276"/>
      <c r="C967" s="276"/>
      <c r="D967" s="285"/>
      <c r="E967" s="276"/>
      <c r="F967" s="276"/>
      <c r="G967" s="285"/>
      <c r="H967" s="276"/>
      <c r="I967" s="285"/>
      <c r="J967" s="276"/>
      <c r="K967" s="285"/>
      <c r="L967" s="276"/>
      <c r="M967" s="276"/>
      <c r="N967" s="285"/>
      <c r="O967" s="276"/>
      <c r="P967" s="276"/>
      <c r="Q967" s="276"/>
      <c r="R967" s="276"/>
      <c r="S967" s="276"/>
      <c r="T967" s="276"/>
      <c r="U967" s="276"/>
      <c r="V967" s="276"/>
      <c r="W967" s="276"/>
      <c r="X967" s="276"/>
      <c r="Y967" s="276"/>
      <c r="Z967" s="276"/>
      <c r="AA967" s="276"/>
      <c r="AB967" s="276"/>
      <c r="AC967" s="276"/>
      <c r="AD967" s="276"/>
      <c r="AE967" s="276"/>
      <c r="AF967" s="276"/>
    </row>
    <row r="968" spans="1:32">
      <c r="A968" s="276"/>
      <c r="B968" s="276"/>
      <c r="C968" s="276"/>
      <c r="D968" s="285"/>
      <c r="E968" s="276"/>
      <c r="F968" s="276"/>
      <c r="G968" s="285"/>
      <c r="H968" s="276"/>
      <c r="I968" s="285"/>
      <c r="J968" s="276"/>
      <c r="K968" s="285"/>
      <c r="L968" s="276"/>
      <c r="M968" s="276"/>
      <c r="N968" s="285"/>
      <c r="O968" s="276"/>
      <c r="P968" s="276"/>
      <c r="Q968" s="276"/>
      <c r="R968" s="276"/>
      <c r="S968" s="276"/>
      <c r="T968" s="276"/>
      <c r="U968" s="276"/>
      <c r="V968" s="276"/>
      <c r="W968" s="276"/>
      <c r="X968" s="276"/>
      <c r="Y968" s="276"/>
      <c r="Z968" s="276"/>
      <c r="AA968" s="276"/>
      <c r="AB968" s="276"/>
      <c r="AC968" s="276"/>
      <c r="AD968" s="276"/>
      <c r="AE968" s="276"/>
      <c r="AF968" s="276"/>
    </row>
    <row r="969" spans="1:32">
      <c r="A969" s="276"/>
      <c r="B969" s="276"/>
      <c r="C969" s="276"/>
      <c r="D969" s="285"/>
      <c r="E969" s="276"/>
      <c r="F969" s="276"/>
      <c r="G969" s="285"/>
      <c r="H969" s="276"/>
      <c r="I969" s="285"/>
      <c r="J969" s="276"/>
      <c r="K969" s="285"/>
      <c r="L969" s="276"/>
      <c r="M969" s="276"/>
      <c r="N969" s="285"/>
      <c r="O969" s="276"/>
      <c r="P969" s="276"/>
      <c r="Q969" s="276"/>
      <c r="R969" s="276"/>
      <c r="S969" s="276"/>
      <c r="T969" s="276"/>
      <c r="U969" s="276"/>
      <c r="V969" s="276"/>
      <c r="W969" s="276"/>
      <c r="X969" s="276"/>
      <c r="Y969" s="276"/>
      <c r="Z969" s="276"/>
      <c r="AA969" s="276"/>
      <c r="AB969" s="276"/>
      <c r="AC969" s="276"/>
      <c r="AD969" s="276"/>
      <c r="AE969" s="276"/>
      <c r="AF969" s="276"/>
    </row>
    <row r="970" spans="1:32">
      <c r="A970" s="276"/>
      <c r="B970" s="276"/>
      <c r="C970" s="276"/>
      <c r="D970" s="285"/>
      <c r="E970" s="276"/>
      <c r="F970" s="276"/>
      <c r="G970" s="285"/>
      <c r="H970" s="276"/>
      <c r="I970" s="285"/>
      <c r="J970" s="276"/>
      <c r="K970" s="285"/>
      <c r="L970" s="276"/>
      <c r="M970" s="276"/>
      <c r="N970" s="285"/>
      <c r="O970" s="276"/>
      <c r="P970" s="276"/>
      <c r="Q970" s="276"/>
      <c r="R970" s="276"/>
      <c r="S970" s="276"/>
      <c r="T970" s="276"/>
      <c r="U970" s="276"/>
      <c r="V970" s="276"/>
      <c r="W970" s="276"/>
      <c r="X970" s="276"/>
      <c r="Y970" s="276"/>
      <c r="Z970" s="276"/>
      <c r="AA970" s="276"/>
      <c r="AB970" s="276"/>
      <c r="AC970" s="276"/>
      <c r="AD970" s="276"/>
      <c r="AE970" s="276"/>
      <c r="AF970" s="276"/>
    </row>
    <row r="971" spans="1:32">
      <c r="A971" s="276"/>
      <c r="B971" s="276"/>
      <c r="C971" s="276"/>
      <c r="D971" s="285"/>
      <c r="E971" s="276"/>
      <c r="F971" s="276"/>
      <c r="G971" s="285"/>
      <c r="H971" s="276"/>
      <c r="I971" s="285"/>
      <c r="J971" s="276"/>
      <c r="K971" s="285"/>
      <c r="L971" s="276"/>
      <c r="M971" s="276"/>
      <c r="N971" s="285"/>
      <c r="O971" s="276"/>
      <c r="P971" s="276"/>
      <c r="Q971" s="276"/>
      <c r="R971" s="276"/>
      <c r="S971" s="276"/>
      <c r="T971" s="276"/>
      <c r="U971" s="276"/>
      <c r="V971" s="276"/>
      <c r="W971" s="276"/>
      <c r="X971" s="276"/>
      <c r="Y971" s="276"/>
      <c r="Z971" s="276"/>
      <c r="AA971" s="276"/>
      <c r="AB971" s="276"/>
      <c r="AC971" s="276"/>
      <c r="AD971" s="276"/>
      <c r="AE971" s="276"/>
      <c r="AF971" s="276"/>
    </row>
    <row r="972" spans="1:32">
      <c r="A972" s="276"/>
      <c r="B972" s="276"/>
      <c r="C972" s="276"/>
      <c r="D972" s="285"/>
      <c r="E972" s="276"/>
      <c r="F972" s="276"/>
      <c r="G972" s="285"/>
      <c r="H972" s="276"/>
      <c r="I972" s="285"/>
      <c r="J972" s="276"/>
      <c r="K972" s="285"/>
      <c r="L972" s="276"/>
      <c r="M972" s="276"/>
      <c r="N972" s="285"/>
      <c r="O972" s="276"/>
      <c r="P972" s="276"/>
      <c r="Q972" s="276"/>
      <c r="R972" s="276"/>
      <c r="S972" s="276"/>
      <c r="T972" s="276"/>
      <c r="U972" s="276"/>
      <c r="V972" s="276"/>
      <c r="W972" s="276"/>
      <c r="X972" s="276"/>
      <c r="Y972" s="276"/>
      <c r="Z972" s="276"/>
      <c r="AA972" s="276"/>
      <c r="AB972" s="276"/>
      <c r="AC972" s="276"/>
      <c r="AD972" s="276"/>
      <c r="AE972" s="276"/>
      <c r="AF972" s="276"/>
    </row>
    <row r="973" spans="1:32">
      <c r="A973" s="276"/>
      <c r="B973" s="276"/>
      <c r="C973" s="276"/>
      <c r="D973" s="285"/>
      <c r="E973" s="276"/>
      <c r="F973" s="276"/>
      <c r="G973" s="285"/>
      <c r="H973" s="276"/>
      <c r="I973" s="285"/>
      <c r="J973" s="276"/>
      <c r="K973" s="285"/>
      <c r="L973" s="276"/>
      <c r="M973" s="276"/>
      <c r="N973" s="285"/>
      <c r="O973" s="276"/>
      <c r="P973" s="276"/>
      <c r="Q973" s="276"/>
      <c r="R973" s="276"/>
      <c r="S973" s="276"/>
      <c r="T973" s="276"/>
      <c r="U973" s="276"/>
      <c r="V973" s="276"/>
      <c r="W973" s="276"/>
      <c r="X973" s="276"/>
      <c r="Y973" s="276"/>
      <c r="Z973" s="276"/>
      <c r="AA973" s="276"/>
      <c r="AB973" s="276"/>
      <c r="AC973" s="276"/>
      <c r="AD973" s="276"/>
      <c r="AE973" s="276"/>
      <c r="AF973" s="276"/>
    </row>
    <row r="974" spans="1:32">
      <c r="A974" s="276"/>
      <c r="B974" s="276"/>
      <c r="C974" s="276"/>
      <c r="D974" s="285"/>
      <c r="E974" s="276"/>
      <c r="F974" s="276"/>
      <c r="G974" s="285"/>
      <c r="H974" s="276"/>
      <c r="I974" s="285"/>
      <c r="J974" s="276"/>
      <c r="K974" s="285"/>
      <c r="L974" s="276"/>
      <c r="M974" s="276"/>
      <c r="N974" s="285"/>
      <c r="O974" s="276"/>
      <c r="P974" s="276"/>
      <c r="Q974" s="276"/>
      <c r="R974" s="276"/>
      <c r="S974" s="276"/>
      <c r="T974" s="276"/>
      <c r="U974" s="276"/>
      <c r="V974" s="276"/>
      <c r="W974" s="276"/>
      <c r="X974" s="276"/>
      <c r="Y974" s="276"/>
      <c r="Z974" s="276"/>
      <c r="AA974" s="276"/>
      <c r="AB974" s="276"/>
      <c r="AC974" s="276"/>
      <c r="AD974" s="276"/>
      <c r="AE974" s="276"/>
      <c r="AF974" s="276"/>
    </row>
    <row r="975" spans="1:32">
      <c r="A975" s="276"/>
      <c r="B975" s="276"/>
      <c r="C975" s="276"/>
      <c r="D975" s="285"/>
      <c r="E975" s="276"/>
      <c r="F975" s="276"/>
      <c r="G975" s="285"/>
      <c r="H975" s="276"/>
      <c r="I975" s="285"/>
      <c r="J975" s="276"/>
      <c r="K975" s="285"/>
      <c r="L975" s="276"/>
      <c r="M975" s="276"/>
      <c r="N975" s="285"/>
      <c r="O975" s="276"/>
      <c r="P975" s="276"/>
      <c r="Q975" s="276"/>
      <c r="R975" s="276"/>
      <c r="S975" s="276"/>
      <c r="T975" s="276"/>
      <c r="U975" s="276"/>
      <c r="V975" s="276"/>
      <c r="W975" s="276"/>
      <c r="X975" s="276"/>
      <c r="Y975" s="276"/>
      <c r="Z975" s="276"/>
      <c r="AA975" s="276"/>
      <c r="AB975" s="276"/>
      <c r="AC975" s="276"/>
      <c r="AD975" s="276"/>
      <c r="AE975" s="276"/>
      <c r="AF975" s="276"/>
    </row>
    <row r="976" spans="1:32">
      <c r="A976" s="276"/>
      <c r="B976" s="276"/>
      <c r="C976" s="276"/>
      <c r="D976" s="285"/>
      <c r="E976" s="276"/>
      <c r="F976" s="276"/>
      <c r="G976" s="285"/>
      <c r="H976" s="276"/>
      <c r="I976" s="285"/>
      <c r="J976" s="276"/>
      <c r="K976" s="285"/>
      <c r="L976" s="276"/>
      <c r="M976" s="276"/>
      <c r="N976" s="285"/>
      <c r="O976" s="276"/>
      <c r="P976" s="276"/>
      <c r="Q976" s="276"/>
      <c r="R976" s="276"/>
      <c r="S976" s="276"/>
      <c r="T976" s="276"/>
      <c r="U976" s="276"/>
      <c r="V976" s="276"/>
      <c r="W976" s="276"/>
      <c r="X976" s="276"/>
      <c r="Y976" s="276"/>
      <c r="Z976" s="276"/>
      <c r="AA976" s="276"/>
      <c r="AB976" s="276"/>
      <c r="AC976" s="276"/>
      <c r="AD976" s="276"/>
      <c r="AE976" s="276"/>
      <c r="AF976" s="276"/>
    </row>
    <row r="977" spans="1:32">
      <c r="A977" s="276"/>
      <c r="B977" s="276"/>
      <c r="C977" s="276"/>
      <c r="D977" s="285"/>
      <c r="E977" s="276"/>
      <c r="F977" s="276"/>
      <c r="G977" s="285"/>
      <c r="H977" s="276"/>
      <c r="I977" s="285"/>
      <c r="J977" s="276"/>
      <c r="K977" s="285"/>
      <c r="L977" s="276"/>
      <c r="M977" s="276"/>
      <c r="N977" s="285"/>
      <c r="O977" s="276"/>
      <c r="P977" s="276"/>
      <c r="Q977" s="276"/>
      <c r="R977" s="276"/>
      <c r="S977" s="276"/>
      <c r="T977" s="276"/>
      <c r="U977" s="276"/>
      <c r="V977" s="276"/>
      <c r="W977" s="276"/>
      <c r="X977" s="276"/>
      <c r="Y977" s="276"/>
      <c r="Z977" s="276"/>
      <c r="AA977" s="276"/>
      <c r="AB977" s="276"/>
      <c r="AC977" s="276"/>
      <c r="AD977" s="276"/>
      <c r="AE977" s="276"/>
      <c r="AF977" s="276"/>
    </row>
    <row r="978" spans="1:32">
      <c r="A978" s="276"/>
      <c r="B978" s="276"/>
      <c r="C978" s="276"/>
      <c r="D978" s="285"/>
      <c r="E978" s="276"/>
      <c r="F978" s="276"/>
      <c r="G978" s="285"/>
      <c r="H978" s="276"/>
      <c r="I978" s="285"/>
      <c r="J978" s="276"/>
      <c r="K978" s="285"/>
      <c r="L978" s="276"/>
      <c r="M978" s="276"/>
      <c r="N978" s="285"/>
      <c r="O978" s="276"/>
      <c r="P978" s="276"/>
      <c r="Q978" s="276"/>
      <c r="R978" s="276"/>
      <c r="S978" s="276"/>
      <c r="T978" s="276"/>
      <c r="U978" s="276"/>
      <c r="V978" s="276"/>
      <c r="W978" s="276"/>
      <c r="X978" s="276"/>
      <c r="Y978" s="276"/>
      <c r="Z978" s="276"/>
      <c r="AA978" s="276"/>
      <c r="AB978" s="276"/>
      <c r="AC978" s="276"/>
      <c r="AD978" s="276"/>
      <c r="AE978" s="276"/>
      <c r="AF978" s="276"/>
    </row>
    <row r="979" spans="1:32">
      <c r="A979" s="276"/>
      <c r="B979" s="276"/>
      <c r="C979" s="276"/>
      <c r="D979" s="285"/>
      <c r="E979" s="276"/>
      <c r="F979" s="276"/>
      <c r="G979" s="285"/>
      <c r="H979" s="276"/>
      <c r="I979" s="285"/>
      <c r="J979" s="276"/>
      <c r="K979" s="285"/>
      <c r="L979" s="276"/>
      <c r="M979" s="276"/>
      <c r="N979" s="285"/>
      <c r="O979" s="276"/>
      <c r="P979" s="276"/>
      <c r="Q979" s="276"/>
      <c r="R979" s="276"/>
      <c r="S979" s="276"/>
      <c r="T979" s="276"/>
      <c r="U979" s="276"/>
      <c r="V979" s="276"/>
      <c r="W979" s="276"/>
      <c r="X979" s="276"/>
      <c r="Y979" s="276"/>
      <c r="Z979" s="276"/>
      <c r="AA979" s="276"/>
      <c r="AB979" s="276"/>
      <c r="AC979" s="276"/>
      <c r="AD979" s="276"/>
      <c r="AE979" s="276"/>
      <c r="AF979" s="276"/>
    </row>
    <row r="980" spans="1:32">
      <c r="A980" s="276"/>
      <c r="B980" s="276"/>
      <c r="C980" s="276"/>
      <c r="D980" s="285"/>
      <c r="E980" s="276"/>
      <c r="F980" s="276"/>
      <c r="G980" s="285"/>
      <c r="H980" s="276"/>
      <c r="I980" s="285"/>
      <c r="J980" s="276"/>
      <c r="K980" s="285"/>
      <c r="L980" s="276"/>
      <c r="M980" s="276"/>
      <c r="N980" s="285"/>
      <c r="O980" s="276"/>
      <c r="P980" s="276"/>
      <c r="Q980" s="276"/>
      <c r="R980" s="276"/>
      <c r="S980" s="276"/>
      <c r="T980" s="276"/>
      <c r="U980" s="276"/>
      <c r="V980" s="276"/>
      <c r="W980" s="276"/>
      <c r="X980" s="276"/>
      <c r="Y980" s="276"/>
      <c r="Z980" s="276"/>
      <c r="AA980" s="276"/>
      <c r="AB980" s="276"/>
      <c r="AC980" s="276"/>
      <c r="AD980" s="276"/>
      <c r="AE980" s="276"/>
      <c r="AF980" s="276"/>
    </row>
    <row r="981" spans="1:32">
      <c r="A981" s="276"/>
      <c r="B981" s="276"/>
      <c r="C981" s="276"/>
      <c r="D981" s="285"/>
      <c r="E981" s="276"/>
      <c r="F981" s="276"/>
      <c r="G981" s="285"/>
      <c r="H981" s="276"/>
      <c r="I981" s="285"/>
      <c r="J981" s="276"/>
      <c r="K981" s="285"/>
      <c r="L981" s="276"/>
      <c r="M981" s="276"/>
      <c r="N981" s="285"/>
      <c r="O981" s="276"/>
      <c r="P981" s="276"/>
      <c r="Q981" s="276"/>
      <c r="R981" s="276"/>
      <c r="S981" s="276"/>
      <c r="T981" s="276"/>
      <c r="U981" s="276"/>
      <c r="V981" s="276"/>
      <c r="W981" s="276"/>
      <c r="X981" s="276"/>
      <c r="Y981" s="276"/>
      <c r="Z981" s="276"/>
      <c r="AA981" s="276"/>
      <c r="AB981" s="276"/>
      <c r="AC981" s="276"/>
      <c r="AD981" s="276"/>
      <c r="AE981" s="276"/>
      <c r="AF981" s="276"/>
    </row>
    <row r="982" spans="1:32">
      <c r="A982" s="276"/>
      <c r="B982" s="276"/>
      <c r="C982" s="276"/>
      <c r="D982" s="285"/>
      <c r="E982" s="276"/>
      <c r="F982" s="276"/>
      <c r="G982" s="285"/>
      <c r="H982" s="276"/>
      <c r="I982" s="285"/>
      <c r="J982" s="276"/>
      <c r="K982" s="285"/>
      <c r="L982" s="276"/>
      <c r="M982" s="276"/>
      <c r="N982" s="285"/>
      <c r="O982" s="276"/>
      <c r="P982" s="276"/>
      <c r="Q982" s="276"/>
      <c r="R982" s="276"/>
      <c r="S982" s="276"/>
      <c r="T982" s="276"/>
      <c r="U982" s="276"/>
      <c r="V982" s="276"/>
      <c r="W982" s="276"/>
      <c r="X982" s="276"/>
      <c r="Y982" s="276"/>
      <c r="Z982" s="276"/>
      <c r="AA982" s="276"/>
      <c r="AB982" s="276"/>
      <c r="AC982" s="276"/>
      <c r="AD982" s="276"/>
      <c r="AE982" s="276"/>
      <c r="AF982" s="276"/>
    </row>
    <row r="983" spans="1:32">
      <c r="A983" s="276"/>
      <c r="B983" s="276"/>
      <c r="C983" s="276"/>
      <c r="D983" s="285"/>
      <c r="E983" s="276"/>
      <c r="F983" s="276"/>
      <c r="G983" s="285"/>
      <c r="H983" s="276"/>
      <c r="I983" s="285"/>
      <c r="J983" s="276"/>
      <c r="K983" s="285"/>
      <c r="L983" s="276"/>
      <c r="M983" s="276"/>
      <c r="N983" s="285"/>
      <c r="O983" s="276"/>
      <c r="P983" s="276"/>
      <c r="Q983" s="276"/>
      <c r="R983" s="276"/>
      <c r="S983" s="276"/>
      <c r="T983" s="276"/>
      <c r="U983" s="276"/>
      <c r="V983" s="276"/>
      <c r="W983" s="276"/>
      <c r="X983" s="276"/>
      <c r="Y983" s="276"/>
      <c r="Z983" s="276"/>
      <c r="AA983" s="276"/>
      <c r="AB983" s="276"/>
      <c r="AC983" s="276"/>
      <c r="AD983" s="276"/>
      <c r="AE983" s="276"/>
      <c r="AF983" s="276"/>
    </row>
    <row r="984" spans="1:32">
      <c r="A984" s="276"/>
      <c r="B984" s="276"/>
      <c r="C984" s="276"/>
      <c r="D984" s="285"/>
      <c r="E984" s="276"/>
      <c r="F984" s="276"/>
      <c r="G984" s="285"/>
      <c r="H984" s="276"/>
      <c r="I984" s="285"/>
      <c r="J984" s="276"/>
      <c r="K984" s="285"/>
      <c r="L984" s="276"/>
      <c r="M984" s="276"/>
      <c r="N984" s="285"/>
      <c r="O984" s="276"/>
      <c r="P984" s="276"/>
      <c r="Q984" s="276"/>
      <c r="R984" s="276"/>
      <c r="S984" s="276"/>
      <c r="T984" s="276"/>
      <c r="U984" s="276"/>
      <c r="V984" s="276"/>
      <c r="W984" s="276"/>
      <c r="X984" s="276"/>
      <c r="Y984" s="276"/>
      <c r="Z984" s="276"/>
      <c r="AA984" s="276"/>
      <c r="AB984" s="276"/>
      <c r="AC984" s="276"/>
      <c r="AD984" s="276"/>
      <c r="AE984" s="276"/>
      <c r="AF984" s="276"/>
    </row>
    <row r="985" spans="1:32">
      <c r="A985" s="276"/>
      <c r="B985" s="276"/>
      <c r="C985" s="276"/>
      <c r="D985" s="285"/>
      <c r="E985" s="276"/>
      <c r="F985" s="276"/>
      <c r="G985" s="285"/>
      <c r="H985" s="276"/>
      <c r="I985" s="285"/>
      <c r="J985" s="276"/>
      <c r="K985" s="285"/>
      <c r="L985" s="276"/>
      <c r="M985" s="276"/>
      <c r="N985" s="285"/>
      <c r="O985" s="276"/>
      <c r="P985" s="276"/>
      <c r="Q985" s="276"/>
      <c r="R985" s="276"/>
      <c r="S985" s="276"/>
      <c r="T985" s="276"/>
      <c r="U985" s="276"/>
      <c r="V985" s="276"/>
      <c r="W985" s="276"/>
      <c r="X985" s="276"/>
      <c r="Y985" s="276"/>
      <c r="Z985" s="276"/>
      <c r="AA985" s="276"/>
      <c r="AB985" s="276"/>
      <c r="AC985" s="276"/>
      <c r="AD985" s="276"/>
      <c r="AE985" s="276"/>
      <c r="AF985" s="276"/>
    </row>
    <row r="986" spans="1:32">
      <c r="A986" s="276"/>
      <c r="B986" s="276"/>
      <c r="C986" s="276"/>
      <c r="D986" s="285"/>
      <c r="E986" s="276"/>
      <c r="F986" s="276"/>
      <c r="G986" s="285"/>
      <c r="H986" s="276"/>
      <c r="I986" s="285"/>
      <c r="J986" s="276"/>
      <c r="K986" s="285"/>
      <c r="L986" s="276"/>
      <c r="M986" s="276"/>
      <c r="N986" s="285"/>
      <c r="O986" s="276"/>
      <c r="P986" s="276"/>
      <c r="Q986" s="276"/>
      <c r="R986" s="276"/>
      <c r="S986" s="276"/>
      <c r="T986" s="276"/>
      <c r="U986" s="276"/>
      <c r="V986" s="276"/>
      <c r="W986" s="276"/>
      <c r="X986" s="276"/>
      <c r="Y986" s="276"/>
      <c r="Z986" s="276"/>
      <c r="AA986" s="276"/>
      <c r="AB986" s="276"/>
      <c r="AC986" s="276"/>
      <c r="AD986" s="276"/>
      <c r="AE986" s="276"/>
      <c r="AF986" s="276"/>
    </row>
    <row r="987" spans="1:32">
      <c r="A987" s="276"/>
      <c r="B987" s="276"/>
      <c r="C987" s="276"/>
      <c r="D987" s="285"/>
      <c r="E987" s="276"/>
      <c r="F987" s="276"/>
      <c r="G987" s="285"/>
      <c r="H987" s="276"/>
      <c r="I987" s="285"/>
      <c r="J987" s="276"/>
      <c r="K987" s="285"/>
      <c r="L987" s="276"/>
      <c r="M987" s="276"/>
      <c r="N987" s="285"/>
      <c r="O987" s="276"/>
      <c r="P987" s="276"/>
      <c r="Q987" s="276"/>
      <c r="R987" s="276"/>
      <c r="S987" s="276"/>
      <c r="T987" s="276"/>
      <c r="U987" s="276"/>
      <c r="V987" s="276"/>
      <c r="W987" s="276"/>
      <c r="X987" s="276"/>
      <c r="Y987" s="276"/>
      <c r="Z987" s="276"/>
      <c r="AA987" s="276"/>
      <c r="AB987" s="276"/>
      <c r="AC987" s="276"/>
      <c r="AD987" s="276"/>
      <c r="AE987" s="276"/>
      <c r="AF987" s="276"/>
    </row>
    <row r="988" spans="1:32">
      <c r="A988" s="276"/>
      <c r="B988" s="276"/>
      <c r="C988" s="276"/>
      <c r="D988" s="285"/>
      <c r="E988" s="276"/>
      <c r="F988" s="276"/>
      <c r="G988" s="285"/>
      <c r="H988" s="276"/>
      <c r="I988" s="285"/>
      <c r="J988" s="276"/>
      <c r="K988" s="285"/>
      <c r="L988" s="276"/>
      <c r="M988" s="276"/>
      <c r="N988" s="285"/>
      <c r="O988" s="276"/>
      <c r="P988" s="276"/>
      <c r="Q988" s="276"/>
      <c r="R988" s="276"/>
      <c r="S988" s="276"/>
      <c r="T988" s="276"/>
      <c r="U988" s="276"/>
      <c r="V988" s="276"/>
      <c r="W988" s="276"/>
      <c r="X988" s="276"/>
      <c r="Y988" s="276"/>
      <c r="Z988" s="276"/>
      <c r="AA988" s="276"/>
      <c r="AB988" s="276"/>
      <c r="AC988" s="276"/>
      <c r="AD988" s="276"/>
      <c r="AE988" s="276"/>
      <c r="AF988" s="276"/>
    </row>
    <row r="989" spans="1:32">
      <c r="A989" s="276"/>
      <c r="B989" s="276"/>
      <c r="C989" s="276"/>
      <c r="D989" s="285"/>
      <c r="E989" s="276"/>
      <c r="F989" s="276"/>
      <c r="G989" s="285"/>
      <c r="H989" s="276"/>
      <c r="I989" s="285"/>
      <c r="J989" s="276"/>
      <c r="K989" s="285"/>
      <c r="L989" s="276"/>
      <c r="M989" s="276"/>
      <c r="N989" s="285"/>
      <c r="O989" s="276"/>
      <c r="P989" s="276"/>
      <c r="Q989" s="276"/>
      <c r="R989" s="276"/>
      <c r="S989" s="276"/>
      <c r="T989" s="276"/>
      <c r="U989" s="276"/>
      <c r="V989" s="276"/>
      <c r="W989" s="276"/>
      <c r="X989" s="276"/>
      <c r="Y989" s="276"/>
      <c r="Z989" s="276"/>
      <c r="AA989" s="276"/>
      <c r="AB989" s="276"/>
      <c r="AC989" s="276"/>
      <c r="AD989" s="276"/>
      <c r="AE989" s="276"/>
      <c r="AF989" s="276"/>
    </row>
    <row r="990" spans="1:32">
      <c r="A990" s="276"/>
      <c r="B990" s="276"/>
      <c r="C990" s="276"/>
      <c r="D990" s="285"/>
      <c r="E990" s="276"/>
      <c r="F990" s="276"/>
      <c r="G990" s="285"/>
      <c r="H990" s="276"/>
      <c r="I990" s="285"/>
      <c r="J990" s="276"/>
      <c r="K990" s="285"/>
      <c r="L990" s="276"/>
      <c r="M990" s="276"/>
      <c r="N990" s="285"/>
      <c r="O990" s="276"/>
      <c r="P990" s="276"/>
      <c r="Q990" s="276"/>
      <c r="R990" s="276"/>
      <c r="S990" s="276"/>
      <c r="T990" s="276"/>
      <c r="U990" s="276"/>
      <c r="V990" s="276"/>
      <c r="W990" s="276"/>
      <c r="X990" s="276"/>
      <c r="Y990" s="276"/>
      <c r="Z990" s="276"/>
      <c r="AA990" s="276"/>
      <c r="AB990" s="276"/>
      <c r="AC990" s="276"/>
      <c r="AD990" s="276"/>
      <c r="AE990" s="276"/>
      <c r="AF990" s="276"/>
    </row>
    <row r="991" spans="1:32">
      <c r="A991" s="276"/>
      <c r="B991" s="276"/>
      <c r="C991" s="276"/>
      <c r="D991" s="285"/>
      <c r="E991" s="276"/>
      <c r="F991" s="276"/>
      <c r="G991" s="285"/>
      <c r="H991" s="276"/>
      <c r="I991" s="285"/>
      <c r="J991" s="276"/>
      <c r="K991" s="285"/>
      <c r="L991" s="276"/>
      <c r="M991" s="276"/>
      <c r="N991" s="285"/>
      <c r="O991" s="276"/>
      <c r="P991" s="276"/>
      <c r="Q991" s="276"/>
      <c r="R991" s="276"/>
      <c r="S991" s="276"/>
      <c r="T991" s="276"/>
      <c r="U991" s="276"/>
      <c r="V991" s="276"/>
      <c r="W991" s="276"/>
      <c r="X991" s="276"/>
      <c r="Y991" s="276"/>
      <c r="Z991" s="276"/>
      <c r="AA991" s="276"/>
      <c r="AB991" s="276"/>
      <c r="AC991" s="276"/>
      <c r="AD991" s="276"/>
      <c r="AE991" s="276"/>
      <c r="AF991" s="276"/>
    </row>
    <row r="992" spans="1:32">
      <c r="A992" s="276"/>
      <c r="B992" s="276"/>
      <c r="C992" s="276"/>
      <c r="D992" s="285"/>
      <c r="E992" s="276"/>
      <c r="F992" s="276"/>
      <c r="G992" s="285"/>
      <c r="H992" s="276"/>
      <c r="I992" s="285"/>
      <c r="J992" s="276"/>
      <c r="K992" s="285"/>
      <c r="L992" s="276"/>
      <c r="M992" s="276"/>
      <c r="N992" s="285"/>
      <c r="O992" s="276"/>
      <c r="P992" s="276"/>
      <c r="Q992" s="276"/>
      <c r="R992" s="276"/>
      <c r="S992" s="276"/>
      <c r="T992" s="276"/>
      <c r="U992" s="276"/>
      <c r="V992" s="276"/>
      <c r="W992" s="276"/>
      <c r="X992" s="276"/>
      <c r="Y992" s="276"/>
      <c r="Z992" s="276"/>
      <c r="AA992" s="276"/>
      <c r="AB992" s="276"/>
      <c r="AC992" s="276"/>
      <c r="AD992" s="276"/>
      <c r="AE992" s="276"/>
      <c r="AF992" s="276"/>
    </row>
    <row r="993" spans="1:32">
      <c r="A993" s="276"/>
      <c r="B993" s="276"/>
      <c r="C993" s="276"/>
      <c r="D993" s="285"/>
      <c r="E993" s="276"/>
      <c r="F993" s="276"/>
      <c r="G993" s="285"/>
      <c r="H993" s="276"/>
      <c r="I993" s="285"/>
      <c r="J993" s="276"/>
      <c r="K993" s="285"/>
      <c r="L993" s="276"/>
      <c r="M993" s="276"/>
      <c r="N993" s="285"/>
      <c r="O993" s="276"/>
      <c r="P993" s="276"/>
      <c r="Q993" s="276"/>
      <c r="R993" s="276"/>
      <c r="S993" s="276"/>
      <c r="T993" s="276"/>
      <c r="U993" s="276"/>
      <c r="V993" s="276"/>
      <c r="W993" s="276"/>
      <c r="X993" s="276"/>
      <c r="Y993" s="276"/>
      <c r="Z993" s="276"/>
      <c r="AA993" s="276"/>
      <c r="AB993" s="276"/>
      <c r="AC993" s="276"/>
      <c r="AD993" s="276"/>
      <c r="AE993" s="276"/>
      <c r="AF993" s="276"/>
    </row>
    <row r="994" spans="1:32">
      <c r="A994" s="276"/>
      <c r="B994" s="276"/>
      <c r="C994" s="276"/>
      <c r="D994" s="285"/>
      <c r="E994" s="276"/>
      <c r="F994" s="276"/>
      <c r="G994" s="285"/>
      <c r="H994" s="276"/>
      <c r="I994" s="285"/>
      <c r="J994" s="276"/>
      <c r="K994" s="285"/>
      <c r="L994" s="276"/>
      <c r="M994" s="276"/>
      <c r="N994" s="285"/>
      <c r="O994" s="276"/>
      <c r="P994" s="276"/>
      <c r="Q994" s="276"/>
      <c r="R994" s="276"/>
      <c r="S994" s="276"/>
      <c r="T994" s="276"/>
      <c r="U994" s="276"/>
      <c r="V994" s="276"/>
      <c r="W994" s="276"/>
      <c r="X994" s="276"/>
      <c r="Y994" s="276"/>
      <c r="Z994" s="276"/>
      <c r="AA994" s="276"/>
      <c r="AB994" s="276"/>
      <c r="AC994" s="276"/>
      <c r="AD994" s="276"/>
      <c r="AE994" s="276"/>
      <c r="AF994" s="276"/>
    </row>
    <row r="995" spans="1:32">
      <c r="A995" s="276"/>
      <c r="B995" s="276"/>
      <c r="C995" s="276"/>
      <c r="D995" s="285"/>
      <c r="E995" s="276"/>
      <c r="F995" s="276"/>
      <c r="G995" s="285"/>
      <c r="H995" s="276"/>
      <c r="I995" s="285"/>
      <c r="J995" s="276"/>
      <c r="K995" s="285"/>
      <c r="L995" s="276"/>
      <c r="M995" s="276"/>
      <c r="N995" s="285"/>
      <c r="O995" s="276"/>
      <c r="P995" s="276"/>
      <c r="Q995" s="276"/>
      <c r="R995" s="276"/>
      <c r="S995" s="276"/>
      <c r="T995" s="276"/>
      <c r="U995" s="276"/>
      <c r="V995" s="276"/>
      <c r="W995" s="276"/>
      <c r="X995" s="276"/>
      <c r="Y995" s="276"/>
      <c r="Z995" s="276"/>
      <c r="AA995" s="276"/>
      <c r="AB995" s="276"/>
      <c r="AC995" s="276"/>
      <c r="AD995" s="276"/>
      <c r="AE995" s="276"/>
      <c r="AF995" s="276"/>
    </row>
    <row r="996" spans="1:32">
      <c r="A996" s="276"/>
      <c r="B996" s="276"/>
      <c r="C996" s="276"/>
      <c r="D996" s="285"/>
      <c r="E996" s="276"/>
      <c r="F996" s="276"/>
      <c r="G996" s="285"/>
      <c r="H996" s="276"/>
      <c r="I996" s="285"/>
      <c r="J996" s="276"/>
      <c r="K996" s="285"/>
      <c r="L996" s="276"/>
      <c r="M996" s="276"/>
      <c r="N996" s="285"/>
      <c r="O996" s="276"/>
      <c r="P996" s="276"/>
      <c r="Q996" s="276"/>
      <c r="R996" s="276"/>
      <c r="S996" s="276"/>
      <c r="T996" s="276"/>
      <c r="U996" s="276"/>
      <c r="V996" s="276"/>
      <c r="W996" s="276"/>
      <c r="X996" s="276"/>
      <c r="Y996" s="276"/>
      <c r="Z996" s="276"/>
      <c r="AA996" s="276"/>
      <c r="AB996" s="276"/>
      <c r="AC996" s="276"/>
      <c r="AD996" s="276"/>
      <c r="AE996" s="276"/>
      <c r="AF996" s="276"/>
    </row>
    <row r="997" spans="1:32">
      <c r="A997" s="276"/>
      <c r="B997" s="276"/>
      <c r="C997" s="276"/>
      <c r="D997" s="285"/>
      <c r="E997" s="276"/>
      <c r="F997" s="276"/>
      <c r="G997" s="285"/>
      <c r="H997" s="276"/>
      <c r="I997" s="285"/>
      <c r="J997" s="276"/>
      <c r="K997" s="285"/>
      <c r="L997" s="276"/>
      <c r="M997" s="276"/>
      <c r="N997" s="285"/>
      <c r="O997" s="276"/>
      <c r="P997" s="276"/>
      <c r="Q997" s="276"/>
      <c r="R997" s="276"/>
      <c r="S997" s="276"/>
      <c r="T997" s="276"/>
      <c r="U997" s="276"/>
      <c r="V997" s="276"/>
      <c r="W997" s="276"/>
      <c r="X997" s="276"/>
      <c r="Y997" s="276"/>
      <c r="Z997" s="276"/>
      <c r="AA997" s="276"/>
      <c r="AB997" s="276"/>
      <c r="AC997" s="276"/>
      <c r="AD997" s="276"/>
      <c r="AE997" s="276"/>
      <c r="AF997" s="276"/>
    </row>
    <row r="998" spans="1:32">
      <c r="A998" s="276"/>
      <c r="B998" s="276"/>
      <c r="C998" s="276"/>
      <c r="D998" s="285"/>
      <c r="E998" s="276"/>
      <c r="F998" s="276"/>
      <c r="G998" s="285"/>
      <c r="H998" s="276"/>
      <c r="I998" s="285"/>
      <c r="J998" s="276"/>
      <c r="K998" s="285"/>
      <c r="L998" s="276"/>
      <c r="M998" s="276"/>
      <c r="N998" s="285"/>
      <c r="O998" s="276"/>
      <c r="P998" s="276"/>
      <c r="Q998" s="276"/>
      <c r="R998" s="276"/>
      <c r="S998" s="276"/>
      <c r="T998" s="276"/>
      <c r="U998" s="276"/>
      <c r="V998" s="276"/>
      <c r="W998" s="276"/>
      <c r="X998" s="276"/>
      <c r="Y998" s="276"/>
      <c r="Z998" s="276"/>
      <c r="AA998" s="276"/>
      <c r="AB998" s="276"/>
      <c r="AC998" s="276"/>
      <c r="AD998" s="276"/>
      <c r="AE998" s="276"/>
      <c r="AF998" s="276"/>
    </row>
    <row r="999" spans="1:32">
      <c r="A999" s="276"/>
      <c r="B999" s="276"/>
      <c r="C999" s="276"/>
      <c r="D999" s="285"/>
      <c r="E999" s="276"/>
      <c r="F999" s="276"/>
      <c r="G999" s="285"/>
      <c r="H999" s="276"/>
      <c r="I999" s="285"/>
      <c r="J999" s="276"/>
      <c r="K999" s="285"/>
      <c r="L999" s="276"/>
      <c r="M999" s="276"/>
      <c r="N999" s="285"/>
      <c r="O999" s="276"/>
      <c r="P999" s="276"/>
      <c r="Q999" s="276"/>
      <c r="R999" s="276"/>
      <c r="S999" s="276"/>
      <c r="T999" s="276"/>
      <c r="U999" s="276"/>
      <c r="V999" s="276"/>
      <c r="W999" s="276"/>
      <c r="X999" s="276"/>
      <c r="Y999" s="276"/>
      <c r="Z999" s="276"/>
      <c r="AA999" s="276"/>
      <c r="AB999" s="276"/>
      <c r="AC999" s="276"/>
      <c r="AD999" s="276"/>
      <c r="AE999" s="276"/>
      <c r="AF999" s="276"/>
    </row>
    <row r="1000" spans="1:32">
      <c r="A1000" s="276"/>
      <c r="B1000" s="276"/>
      <c r="C1000" s="276"/>
      <c r="D1000" s="285"/>
      <c r="E1000" s="276"/>
      <c r="F1000" s="276"/>
      <c r="G1000" s="285"/>
      <c r="H1000" s="276"/>
      <c r="I1000" s="285"/>
      <c r="J1000" s="276"/>
      <c r="K1000" s="285"/>
      <c r="L1000" s="276"/>
      <c r="M1000" s="276"/>
      <c r="N1000" s="285"/>
      <c r="O1000" s="276"/>
      <c r="P1000" s="276"/>
      <c r="Q1000" s="276"/>
      <c r="R1000" s="276"/>
      <c r="S1000" s="276"/>
      <c r="T1000" s="276"/>
      <c r="U1000" s="276"/>
      <c r="V1000" s="276"/>
      <c r="W1000" s="276"/>
      <c r="X1000" s="276"/>
      <c r="Y1000" s="276"/>
      <c r="Z1000" s="276"/>
      <c r="AA1000" s="276"/>
      <c r="AB1000" s="276"/>
      <c r="AC1000" s="276"/>
      <c r="AD1000" s="276"/>
      <c r="AE1000" s="276"/>
      <c r="AF1000" s="276"/>
    </row>
    <row r="1001" spans="1:32">
      <c r="A1001" s="276"/>
      <c r="B1001" s="276"/>
      <c r="C1001" s="276"/>
      <c r="D1001" s="285"/>
      <c r="E1001" s="276"/>
      <c r="F1001" s="276"/>
      <c r="G1001" s="285"/>
      <c r="H1001" s="276"/>
      <c r="I1001" s="285"/>
      <c r="J1001" s="276"/>
      <c r="K1001" s="285"/>
      <c r="L1001" s="276"/>
      <c r="M1001" s="276"/>
      <c r="N1001" s="285"/>
      <c r="O1001" s="276"/>
      <c r="P1001" s="276"/>
      <c r="Q1001" s="276"/>
      <c r="R1001" s="276"/>
      <c r="S1001" s="276"/>
      <c r="T1001" s="276"/>
      <c r="U1001" s="276"/>
      <c r="V1001" s="276"/>
      <c r="W1001" s="276"/>
      <c r="X1001" s="276"/>
      <c r="Y1001" s="276"/>
      <c r="Z1001" s="276"/>
      <c r="AA1001" s="276"/>
      <c r="AB1001" s="276"/>
      <c r="AC1001" s="276"/>
      <c r="AD1001" s="276"/>
      <c r="AE1001" s="276"/>
      <c r="AF1001" s="276"/>
    </row>
  </sheetData>
  <mergeCells count="5">
    <mergeCell ref="A1:B1"/>
    <mergeCell ref="D1:G1"/>
    <mergeCell ref="K1:N1"/>
    <mergeCell ref="P1:Q1"/>
    <mergeCell ref="S1:T1"/>
  </mergeCells>
  <conditionalFormatting sqref="AF2:AF134">
    <cfRule type="containsBlanks" dxfId="0" priority="1">
      <formula>LEN(TRIM(AF2))=0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51"/>
  <sheetViews>
    <sheetView topLeftCell="C1" zoomScale="80" zoomScaleNormal="80" workbookViewId="0">
      <selection activeCell="D9" sqref="D9"/>
    </sheetView>
  </sheetViews>
  <sheetFormatPr defaultColWidth="11.42578125" defaultRowHeight="15"/>
  <cols>
    <col min="1" max="1" width="66.28515625" customWidth="1"/>
    <col min="2" max="2" width="56.5703125" customWidth="1"/>
    <col min="3" max="3" width="39.7109375" customWidth="1"/>
    <col min="4" max="4" width="99.140625" customWidth="1"/>
    <col min="5" max="5" width="9.5703125" customWidth="1"/>
    <col min="6" max="6" width="32.7109375" customWidth="1"/>
    <col min="7" max="7" width="51.28515625" customWidth="1"/>
  </cols>
  <sheetData>
    <row r="1" spans="1:7" ht="100.5" customHeight="1"/>
    <row r="2" spans="1:7" ht="56.25" customHeight="1">
      <c r="A2" s="426" t="s">
        <v>5268</v>
      </c>
      <c r="B2" s="427" t="s">
        <v>5269</v>
      </c>
      <c r="C2" s="754" t="s">
        <v>5270</v>
      </c>
      <c r="D2" s="756"/>
      <c r="E2" s="754" t="s">
        <v>5271</v>
      </c>
      <c r="F2" s="755"/>
      <c r="G2" s="756"/>
    </row>
    <row r="3" spans="1:7" ht="30.75" customHeight="1">
      <c r="A3" s="307" t="s">
        <v>5</v>
      </c>
      <c r="B3" s="308" t="s">
        <v>5272</v>
      </c>
      <c r="C3" s="305" t="s">
        <v>5</v>
      </c>
      <c r="D3" s="305" t="s">
        <v>2656</v>
      </c>
      <c r="E3" s="306" t="s">
        <v>2657</v>
      </c>
      <c r="F3" s="306" t="s">
        <v>2658</v>
      </c>
      <c r="G3" s="306" t="s">
        <v>2659</v>
      </c>
    </row>
    <row r="4" spans="1:7" ht="59.25" customHeight="1">
      <c r="A4" s="365" t="s">
        <v>5273</v>
      </c>
      <c r="B4" s="368" t="s">
        <v>5274</v>
      </c>
      <c r="C4" s="757" t="s">
        <v>5275</v>
      </c>
      <c r="D4" s="428" t="s">
        <v>76</v>
      </c>
      <c r="E4" s="751">
        <v>3201</v>
      </c>
      <c r="F4" s="752" t="s">
        <v>5276</v>
      </c>
      <c r="G4" s="752" t="s">
        <v>5277</v>
      </c>
    </row>
    <row r="5" spans="1:7" ht="52.5" customHeight="1">
      <c r="A5" s="366" t="s">
        <v>5278</v>
      </c>
      <c r="B5" s="369" t="s">
        <v>5279</v>
      </c>
      <c r="C5" s="757"/>
      <c r="D5" s="428" t="s">
        <v>5280</v>
      </c>
      <c r="E5" s="751"/>
      <c r="F5" s="752"/>
      <c r="G5" s="752"/>
    </row>
    <row r="6" spans="1:7" ht="46.5" customHeight="1">
      <c r="A6" s="364" t="s">
        <v>5281</v>
      </c>
      <c r="B6" s="367" t="s">
        <v>5282</v>
      </c>
      <c r="C6" s="757"/>
      <c r="D6" s="412" t="s">
        <v>88</v>
      </c>
      <c r="E6" s="751"/>
      <c r="F6" s="752"/>
      <c r="G6" s="752"/>
    </row>
    <row r="7" spans="1:7" ht="30">
      <c r="A7" s="371" t="s">
        <v>5283</v>
      </c>
      <c r="B7" s="367" t="s">
        <v>5284</v>
      </c>
      <c r="C7" s="757"/>
      <c r="D7" s="412" t="s">
        <v>91</v>
      </c>
      <c r="E7" s="751"/>
      <c r="F7" s="752"/>
      <c r="G7" s="752"/>
    </row>
    <row r="8" spans="1:7" ht="36" customHeight="1">
      <c r="A8" s="372" t="s">
        <v>5285</v>
      </c>
      <c r="B8" s="367" t="s">
        <v>5286</v>
      </c>
      <c r="C8" s="758" t="s">
        <v>5287</v>
      </c>
      <c r="D8" s="429" t="s">
        <v>94</v>
      </c>
      <c r="E8" s="751">
        <v>3201</v>
      </c>
      <c r="F8" s="752" t="s">
        <v>5276</v>
      </c>
      <c r="G8" s="752" t="s">
        <v>5277</v>
      </c>
    </row>
    <row r="9" spans="1:7" ht="40.5" customHeight="1">
      <c r="A9" s="748" t="s">
        <v>5288</v>
      </c>
      <c r="B9" s="367" t="s">
        <v>5289</v>
      </c>
      <c r="C9" s="758"/>
      <c r="D9" s="429" t="s">
        <v>99</v>
      </c>
      <c r="E9" s="751"/>
      <c r="F9" s="752"/>
      <c r="G9" s="752"/>
    </row>
    <row r="10" spans="1:7" ht="40.5" customHeight="1">
      <c r="A10" s="749"/>
      <c r="B10" s="367"/>
      <c r="C10" s="758"/>
      <c r="D10" s="429" t="s">
        <v>101</v>
      </c>
      <c r="E10" s="751"/>
      <c r="F10" s="752"/>
      <c r="G10" s="752"/>
    </row>
    <row r="11" spans="1:7" ht="45">
      <c r="A11" s="399" t="s">
        <v>5290</v>
      </c>
      <c r="B11" s="367" t="s">
        <v>5291</v>
      </c>
      <c r="C11" s="758"/>
      <c r="D11" s="429" t="s">
        <v>103</v>
      </c>
      <c r="E11" s="751"/>
      <c r="F11" s="752"/>
      <c r="G11" s="752"/>
    </row>
    <row r="12" spans="1:7" ht="22.5" customHeight="1">
      <c r="A12" s="402" t="s">
        <v>5292</v>
      </c>
      <c r="B12" s="367" t="s">
        <v>5293</v>
      </c>
      <c r="C12" s="750" t="s">
        <v>10</v>
      </c>
      <c r="D12" s="423" t="s">
        <v>110</v>
      </c>
      <c r="E12" s="751">
        <v>3201</v>
      </c>
      <c r="F12" s="752" t="s">
        <v>5276</v>
      </c>
      <c r="G12" s="752" t="s">
        <v>5277</v>
      </c>
    </row>
    <row r="13" spans="1:7" ht="38.25" customHeight="1">
      <c r="A13" s="403" t="s">
        <v>5294</v>
      </c>
      <c r="B13" s="367" t="s">
        <v>5295</v>
      </c>
      <c r="C13" s="750"/>
      <c r="D13" s="423" t="s">
        <v>114</v>
      </c>
      <c r="E13" s="751"/>
      <c r="F13" s="752"/>
      <c r="G13" s="752"/>
    </row>
    <row r="14" spans="1:7" ht="45" customHeight="1">
      <c r="A14" s="404" t="s">
        <v>5296</v>
      </c>
      <c r="B14" s="367" t="s">
        <v>5297</v>
      </c>
      <c r="C14" s="759" t="s">
        <v>11</v>
      </c>
      <c r="D14" s="424" t="s">
        <v>124</v>
      </c>
      <c r="E14" s="760">
        <v>3205</v>
      </c>
      <c r="F14" s="747" t="s">
        <v>5298</v>
      </c>
      <c r="G14" s="747" t="s">
        <v>5299</v>
      </c>
    </row>
    <row r="15" spans="1:7" ht="22.5" customHeight="1">
      <c r="A15" s="405" t="s">
        <v>5300</v>
      </c>
      <c r="B15" s="367" t="s">
        <v>5301</v>
      </c>
      <c r="C15" s="759"/>
      <c r="D15" s="424" t="s">
        <v>131</v>
      </c>
      <c r="E15" s="760"/>
      <c r="F15" s="747"/>
      <c r="G15" s="747"/>
    </row>
    <row r="16" spans="1:7" ht="22.5">
      <c r="A16" s="401" t="s">
        <v>5302</v>
      </c>
      <c r="B16" s="369" t="s">
        <v>5303</v>
      </c>
      <c r="C16" s="759"/>
      <c r="D16" s="424" t="s">
        <v>133</v>
      </c>
      <c r="E16" s="760"/>
      <c r="F16" s="747"/>
      <c r="G16" s="747"/>
    </row>
    <row r="17" spans="1:7" ht="51.75" customHeight="1">
      <c r="A17" s="406" t="s">
        <v>5304</v>
      </c>
      <c r="B17" s="369" t="s">
        <v>5305</v>
      </c>
      <c r="C17" s="759"/>
      <c r="D17" s="424" t="s">
        <v>135</v>
      </c>
      <c r="E17" s="760"/>
      <c r="F17" s="747"/>
      <c r="G17" s="747"/>
    </row>
    <row r="18" spans="1:7" ht="87.75" customHeight="1">
      <c r="A18" s="408" t="s">
        <v>5306</v>
      </c>
      <c r="B18" s="367" t="s">
        <v>5307</v>
      </c>
      <c r="C18" s="759"/>
      <c r="D18" s="409" t="s">
        <v>139</v>
      </c>
      <c r="E18" s="760"/>
      <c r="F18" s="747"/>
      <c r="G18" s="747"/>
    </row>
    <row r="19" spans="1:7" ht="30">
      <c r="A19" s="410" t="s">
        <v>5308</v>
      </c>
      <c r="B19" s="367" t="s">
        <v>5309</v>
      </c>
      <c r="C19" s="759"/>
      <c r="D19" s="424" t="s">
        <v>142</v>
      </c>
      <c r="E19" s="760"/>
      <c r="F19" s="747"/>
      <c r="G19" s="747"/>
    </row>
    <row r="20" spans="1:7" ht="51" customHeight="1">
      <c r="A20" s="411" t="s">
        <v>5310</v>
      </c>
      <c r="B20" s="367" t="s">
        <v>5311</v>
      </c>
      <c r="C20" s="759"/>
      <c r="D20" s="424" t="s">
        <v>145</v>
      </c>
      <c r="E20" s="760"/>
      <c r="F20" s="747"/>
      <c r="G20" s="747"/>
    </row>
    <row r="21" spans="1:7" ht="34.5" customHeight="1">
      <c r="A21" s="413" t="s">
        <v>5312</v>
      </c>
      <c r="B21" s="369" t="s">
        <v>5313</v>
      </c>
      <c r="C21" s="759"/>
      <c r="D21" s="424" t="s">
        <v>148</v>
      </c>
      <c r="E21" s="760"/>
      <c r="F21" s="747"/>
      <c r="G21" s="747"/>
    </row>
    <row r="22" spans="1:7" ht="45" customHeight="1">
      <c r="A22" s="414" t="s">
        <v>5314</v>
      </c>
      <c r="B22" s="369" t="s">
        <v>5315</v>
      </c>
      <c r="C22" s="759"/>
      <c r="D22" s="424" t="s">
        <v>150</v>
      </c>
      <c r="E22" s="760"/>
      <c r="F22" s="747"/>
      <c r="G22" s="747"/>
    </row>
    <row r="23" spans="1:7" ht="22.5" customHeight="1">
      <c r="A23" s="415" t="s">
        <v>5316</v>
      </c>
      <c r="B23" s="369" t="s">
        <v>5317</v>
      </c>
      <c r="C23" s="753" t="s">
        <v>12</v>
      </c>
      <c r="D23" s="429" t="s">
        <v>154</v>
      </c>
      <c r="E23" s="751">
        <v>3201</v>
      </c>
      <c r="F23" s="752" t="s">
        <v>5276</v>
      </c>
      <c r="G23" s="752" t="s">
        <v>5277</v>
      </c>
    </row>
    <row r="24" spans="1:7" ht="22.5" customHeight="1">
      <c r="A24" s="416" t="s">
        <v>5318</v>
      </c>
      <c r="B24" s="367" t="s">
        <v>5319</v>
      </c>
      <c r="C24" s="753"/>
      <c r="D24" s="429" t="s">
        <v>160</v>
      </c>
      <c r="E24" s="751"/>
      <c r="F24" s="752"/>
      <c r="G24" s="752"/>
    </row>
    <row r="25" spans="1:7" ht="22.5">
      <c r="A25" s="400" t="s">
        <v>5320</v>
      </c>
      <c r="B25" s="367" t="s">
        <v>5321</v>
      </c>
      <c r="C25" s="753"/>
      <c r="D25" s="425" t="s">
        <v>161</v>
      </c>
      <c r="E25" s="751"/>
      <c r="F25" s="752"/>
      <c r="G25" s="752"/>
    </row>
    <row r="26" spans="1:7">
      <c r="A26" s="417" t="s">
        <v>5322</v>
      </c>
      <c r="B26" s="367" t="s">
        <v>5323</v>
      </c>
      <c r="C26" s="753"/>
      <c r="D26" s="425" t="s">
        <v>163</v>
      </c>
      <c r="E26" s="751"/>
      <c r="F26" s="752"/>
      <c r="G26" s="752"/>
    </row>
    <row r="27" spans="1:7" ht="39.75" customHeight="1">
      <c r="A27" s="418" t="s">
        <v>5324</v>
      </c>
      <c r="B27" s="369" t="s">
        <v>5325</v>
      </c>
      <c r="C27" s="753"/>
      <c r="D27" s="425" t="s">
        <v>167</v>
      </c>
      <c r="E27" s="751"/>
      <c r="F27" s="752"/>
      <c r="G27" s="752"/>
    </row>
    <row r="28" spans="1:7" ht="45.75" customHeight="1">
      <c r="A28" s="407" t="s">
        <v>5326</v>
      </c>
      <c r="B28" s="367" t="s">
        <v>5327</v>
      </c>
      <c r="C28" s="753"/>
      <c r="D28" s="425" t="s">
        <v>169</v>
      </c>
      <c r="E28" s="751"/>
      <c r="F28" s="752"/>
      <c r="G28" s="752"/>
    </row>
    <row r="29" spans="1:7" ht="60">
      <c r="A29" s="419" t="s">
        <v>5328</v>
      </c>
      <c r="B29" s="367" t="s">
        <v>5329</v>
      </c>
      <c r="C29" s="753"/>
      <c r="D29" s="425" t="s">
        <v>171</v>
      </c>
      <c r="E29" s="751"/>
      <c r="F29" s="752"/>
      <c r="G29" s="752"/>
    </row>
    <row r="30" spans="1:7" ht="22.5">
      <c r="C30" s="753"/>
      <c r="D30" s="425" t="s">
        <v>173</v>
      </c>
      <c r="E30" s="751"/>
      <c r="F30" s="752"/>
      <c r="G30" s="752"/>
    </row>
    <row r="31" spans="1:7" ht="45" customHeight="1">
      <c r="C31" s="770" t="s">
        <v>5330</v>
      </c>
      <c r="D31" s="435" t="s">
        <v>175</v>
      </c>
      <c r="E31" s="751">
        <v>3201</v>
      </c>
      <c r="F31" s="752" t="s">
        <v>5276</v>
      </c>
      <c r="G31" s="752" t="s">
        <v>5277</v>
      </c>
    </row>
    <row r="32" spans="1:7" ht="37.5" customHeight="1">
      <c r="C32" s="770"/>
      <c r="D32" s="435" t="s">
        <v>189</v>
      </c>
      <c r="E32" s="751"/>
      <c r="F32" s="752"/>
      <c r="G32" s="752"/>
    </row>
    <row r="33" spans="3:7">
      <c r="C33" s="770"/>
      <c r="D33" s="435" t="s">
        <v>191</v>
      </c>
      <c r="E33" s="751"/>
      <c r="F33" s="752"/>
      <c r="G33" s="752"/>
    </row>
    <row r="34" spans="3:7">
      <c r="C34" s="770"/>
      <c r="D34" s="435" t="s">
        <v>193</v>
      </c>
      <c r="E34" s="751"/>
      <c r="F34" s="752"/>
      <c r="G34" s="752"/>
    </row>
    <row r="35" spans="3:7">
      <c r="C35" s="770"/>
      <c r="D35" s="435" t="s">
        <v>196</v>
      </c>
      <c r="E35" s="751"/>
      <c r="F35" s="752"/>
      <c r="G35" s="752"/>
    </row>
    <row r="36" spans="3:7">
      <c r="C36" s="770"/>
      <c r="D36" s="435" t="s">
        <v>207</v>
      </c>
      <c r="E36" s="751"/>
      <c r="F36" s="752"/>
      <c r="G36" s="752"/>
    </row>
    <row r="37" spans="3:7">
      <c r="C37" s="770"/>
      <c r="D37" s="435" t="s">
        <v>211</v>
      </c>
      <c r="E37" s="751"/>
      <c r="F37" s="752"/>
      <c r="G37" s="752"/>
    </row>
    <row r="38" spans="3:7">
      <c r="C38" s="770"/>
      <c r="D38" s="436" t="s">
        <v>213</v>
      </c>
      <c r="E38" s="751"/>
      <c r="F38" s="752"/>
      <c r="G38" s="752"/>
    </row>
    <row r="39" spans="3:7">
      <c r="C39" s="770"/>
      <c r="D39" s="436" t="s">
        <v>215</v>
      </c>
      <c r="E39" s="751"/>
      <c r="F39" s="752"/>
      <c r="G39" s="752"/>
    </row>
    <row r="40" spans="3:7" ht="22.5">
      <c r="C40" s="770"/>
      <c r="D40" s="436" t="s">
        <v>217</v>
      </c>
      <c r="E40" s="751"/>
      <c r="F40" s="752"/>
      <c r="G40" s="752"/>
    </row>
    <row r="41" spans="3:7" ht="22.5">
      <c r="C41" s="770"/>
      <c r="D41" s="436" t="s">
        <v>222</v>
      </c>
      <c r="E41" s="751"/>
      <c r="F41" s="752"/>
      <c r="G41" s="752"/>
    </row>
    <row r="42" spans="3:7" ht="22.5">
      <c r="C42" s="770"/>
      <c r="D42" s="436" t="s">
        <v>224</v>
      </c>
      <c r="E42" s="751"/>
      <c r="F42" s="752"/>
      <c r="G42" s="752"/>
    </row>
    <row r="43" spans="3:7" ht="22.5">
      <c r="C43" s="770"/>
      <c r="D43" s="436" t="s">
        <v>246</v>
      </c>
      <c r="E43" s="751"/>
      <c r="F43" s="752"/>
      <c r="G43" s="752"/>
    </row>
    <row r="44" spans="3:7" ht="30" customHeight="1">
      <c r="C44" s="770"/>
      <c r="D44" s="409" t="s">
        <v>247</v>
      </c>
      <c r="E44" s="751"/>
      <c r="F44" s="752"/>
      <c r="G44" s="752"/>
    </row>
    <row r="45" spans="3:7" ht="33.75" customHeight="1">
      <c r="C45" s="771" t="s">
        <v>15</v>
      </c>
      <c r="D45" s="437" t="s">
        <v>250</v>
      </c>
      <c r="E45" s="751">
        <v>3202</v>
      </c>
      <c r="F45" s="752" t="s">
        <v>5331</v>
      </c>
      <c r="G45" s="752" t="s">
        <v>5332</v>
      </c>
    </row>
    <row r="46" spans="3:7" ht="22.5" customHeight="1">
      <c r="C46" s="771"/>
      <c r="D46" s="437" t="s">
        <v>256</v>
      </c>
      <c r="E46" s="751"/>
      <c r="F46" s="752"/>
      <c r="G46" s="752"/>
    </row>
    <row r="47" spans="3:7" ht="22.5">
      <c r="C47" s="771"/>
      <c r="D47" s="437" t="s">
        <v>260</v>
      </c>
      <c r="E47" s="751"/>
      <c r="F47" s="752"/>
      <c r="G47" s="752"/>
    </row>
    <row r="48" spans="3:7">
      <c r="C48" s="771"/>
      <c r="D48" s="437" t="s">
        <v>262</v>
      </c>
      <c r="E48" s="751"/>
      <c r="F48" s="752"/>
      <c r="G48" s="752"/>
    </row>
    <row r="49" spans="3:7">
      <c r="C49" s="771"/>
      <c r="D49" s="437" t="s">
        <v>264</v>
      </c>
      <c r="E49" s="751"/>
      <c r="F49" s="752"/>
      <c r="G49" s="752"/>
    </row>
    <row r="50" spans="3:7">
      <c r="C50" s="771"/>
      <c r="D50" s="437" t="s">
        <v>267</v>
      </c>
      <c r="E50" s="751"/>
      <c r="F50" s="752"/>
      <c r="G50" s="752"/>
    </row>
    <row r="51" spans="3:7" ht="75" customHeight="1">
      <c r="C51" s="772" t="s">
        <v>16</v>
      </c>
      <c r="D51" s="438" t="s">
        <v>269</v>
      </c>
      <c r="E51" s="751">
        <v>3202</v>
      </c>
      <c r="F51" s="752" t="s">
        <v>5331</v>
      </c>
      <c r="G51" s="752" t="s">
        <v>5332</v>
      </c>
    </row>
    <row r="52" spans="3:7" ht="22.5" customHeight="1">
      <c r="C52" s="773"/>
      <c r="D52" s="438" t="s">
        <v>275</v>
      </c>
      <c r="E52" s="751"/>
      <c r="F52" s="752"/>
      <c r="G52" s="752"/>
    </row>
    <row r="53" spans="3:7" ht="22.5">
      <c r="C53" s="773"/>
      <c r="D53" s="438" t="s">
        <v>280</v>
      </c>
      <c r="E53" s="751"/>
      <c r="F53" s="752"/>
      <c r="G53" s="752"/>
    </row>
    <row r="54" spans="3:7" ht="22.5">
      <c r="C54" s="773"/>
      <c r="D54" s="438" t="s">
        <v>283</v>
      </c>
      <c r="E54" s="751"/>
      <c r="F54" s="752"/>
      <c r="G54" s="752"/>
    </row>
    <row r="55" spans="3:7" ht="22.5">
      <c r="C55" s="773"/>
      <c r="D55" s="437" t="s">
        <v>286</v>
      </c>
      <c r="E55" s="751"/>
      <c r="F55" s="752"/>
      <c r="G55" s="752"/>
    </row>
    <row r="56" spans="3:7" ht="22.5">
      <c r="C56" s="774"/>
      <c r="D56" s="437" t="s">
        <v>288</v>
      </c>
      <c r="E56" s="751"/>
      <c r="F56" s="752"/>
      <c r="G56" s="752"/>
    </row>
    <row r="57" spans="3:7" ht="60" customHeight="1">
      <c r="C57" s="761" t="s">
        <v>17</v>
      </c>
      <c r="D57" s="439" t="s">
        <v>289</v>
      </c>
      <c r="E57" s="751">
        <v>3202</v>
      </c>
      <c r="F57" s="752" t="s">
        <v>5331</v>
      </c>
      <c r="G57" s="752" t="s">
        <v>5332</v>
      </c>
    </row>
    <row r="58" spans="3:7" ht="22.5" customHeight="1">
      <c r="C58" s="762"/>
      <c r="D58" s="439" t="s">
        <v>293</v>
      </c>
      <c r="E58" s="751"/>
      <c r="F58" s="752"/>
      <c r="G58" s="752"/>
    </row>
    <row r="59" spans="3:7" ht="22.5">
      <c r="C59" s="762"/>
      <c r="D59" s="439" t="s">
        <v>300</v>
      </c>
      <c r="E59" s="751"/>
      <c r="F59" s="752"/>
      <c r="G59" s="752"/>
    </row>
    <row r="60" spans="3:7" ht="22.5">
      <c r="C60" s="763"/>
      <c r="D60" s="439" t="s">
        <v>305</v>
      </c>
      <c r="E60" s="751"/>
      <c r="F60" s="752"/>
      <c r="G60" s="752"/>
    </row>
    <row r="61" spans="3:7" ht="22.5">
      <c r="C61" s="764" t="s">
        <v>18</v>
      </c>
      <c r="D61" s="440" t="s">
        <v>314</v>
      </c>
      <c r="E61" s="751">
        <v>3202</v>
      </c>
      <c r="F61" s="752" t="s">
        <v>5331</v>
      </c>
      <c r="G61" s="752" t="s">
        <v>5332</v>
      </c>
    </row>
    <row r="62" spans="3:7" ht="22.5" customHeight="1">
      <c r="C62" s="765"/>
      <c r="D62" s="440" t="s">
        <v>316</v>
      </c>
      <c r="E62" s="751"/>
      <c r="F62" s="752"/>
      <c r="G62" s="752"/>
    </row>
    <row r="63" spans="3:7" ht="22.5">
      <c r="C63" s="765"/>
      <c r="D63" s="440" t="s">
        <v>319</v>
      </c>
      <c r="E63" s="751"/>
      <c r="F63" s="752"/>
      <c r="G63" s="752"/>
    </row>
    <row r="64" spans="3:7" ht="22.5">
      <c r="C64" s="765"/>
      <c r="D64" s="440" t="s">
        <v>321</v>
      </c>
      <c r="E64" s="751"/>
      <c r="F64" s="752"/>
      <c r="G64" s="752"/>
    </row>
    <row r="65" spans="3:7" ht="22.5">
      <c r="C65" s="765"/>
      <c r="D65" s="440" t="s">
        <v>323</v>
      </c>
      <c r="E65" s="751"/>
      <c r="F65" s="752"/>
      <c r="G65" s="752"/>
    </row>
    <row r="66" spans="3:7" ht="33.75">
      <c r="C66" s="765"/>
      <c r="D66" s="440" t="s">
        <v>329</v>
      </c>
      <c r="E66" s="751"/>
      <c r="F66" s="752"/>
      <c r="G66" s="752"/>
    </row>
    <row r="67" spans="3:7">
      <c r="C67" s="765"/>
      <c r="D67" s="409" t="s">
        <v>332</v>
      </c>
      <c r="E67" s="751"/>
      <c r="F67" s="752"/>
      <c r="G67" s="752"/>
    </row>
    <row r="68" spans="3:7">
      <c r="C68" s="765"/>
      <c r="D68" s="409" t="s">
        <v>336</v>
      </c>
      <c r="E68" s="751"/>
      <c r="F68" s="752"/>
      <c r="G68" s="752"/>
    </row>
    <row r="69" spans="3:7" ht="22.5">
      <c r="C69" s="766"/>
      <c r="D69" s="440" t="s">
        <v>338</v>
      </c>
      <c r="E69" s="751"/>
      <c r="F69" s="752"/>
      <c r="G69" s="752"/>
    </row>
    <row r="70" spans="3:7" ht="45" customHeight="1">
      <c r="C70" s="767" t="s">
        <v>5333</v>
      </c>
      <c r="D70" s="441" t="s">
        <v>339</v>
      </c>
      <c r="E70" s="751">
        <v>3203</v>
      </c>
      <c r="F70" s="752" t="s">
        <v>5334</v>
      </c>
      <c r="G70" s="752" t="s">
        <v>5335</v>
      </c>
    </row>
    <row r="71" spans="3:7" ht="15" customHeight="1">
      <c r="C71" s="768"/>
      <c r="D71" s="441" t="s">
        <v>344</v>
      </c>
      <c r="E71" s="751"/>
      <c r="F71" s="752"/>
      <c r="G71" s="752"/>
    </row>
    <row r="72" spans="3:7">
      <c r="C72" s="768"/>
      <c r="D72" s="441" t="s">
        <v>346</v>
      </c>
      <c r="E72" s="751"/>
      <c r="F72" s="752"/>
      <c r="G72" s="752"/>
    </row>
    <row r="73" spans="3:7">
      <c r="C73" s="768"/>
      <c r="D73" s="441" t="s">
        <v>348</v>
      </c>
      <c r="E73" s="751"/>
      <c r="F73" s="752"/>
      <c r="G73" s="752"/>
    </row>
    <row r="74" spans="3:7">
      <c r="C74" s="768"/>
      <c r="D74" s="441" t="s">
        <v>350</v>
      </c>
      <c r="E74" s="751"/>
      <c r="F74" s="752"/>
      <c r="G74" s="752"/>
    </row>
    <row r="75" spans="3:7">
      <c r="C75" s="768"/>
      <c r="D75" s="441" t="s">
        <v>352</v>
      </c>
      <c r="E75" s="751"/>
      <c r="F75" s="752"/>
      <c r="G75" s="752"/>
    </row>
    <row r="76" spans="3:7">
      <c r="C76" s="769"/>
      <c r="D76" s="441" t="s">
        <v>353</v>
      </c>
      <c r="E76" s="751"/>
      <c r="F76" s="752"/>
      <c r="G76" s="752"/>
    </row>
    <row r="77" spans="3:7" ht="45" customHeight="1">
      <c r="C77" s="784" t="s">
        <v>21</v>
      </c>
      <c r="D77" s="442" t="s">
        <v>356</v>
      </c>
      <c r="E77" s="751">
        <v>3203</v>
      </c>
      <c r="F77" s="752" t="s">
        <v>5334</v>
      </c>
      <c r="G77" s="752" t="s">
        <v>5335</v>
      </c>
    </row>
    <row r="78" spans="3:7" ht="15" customHeight="1">
      <c r="C78" s="785"/>
      <c r="D78" s="442" t="s">
        <v>362</v>
      </c>
      <c r="E78" s="751"/>
      <c r="F78" s="752"/>
      <c r="G78" s="752"/>
    </row>
    <row r="79" spans="3:7">
      <c r="C79" s="785"/>
      <c r="D79" s="442" t="s">
        <v>364</v>
      </c>
      <c r="E79" s="751"/>
      <c r="F79" s="752"/>
      <c r="G79" s="752"/>
    </row>
    <row r="80" spans="3:7">
      <c r="C80" s="785"/>
      <c r="D80" s="442" t="s">
        <v>366</v>
      </c>
      <c r="E80" s="751"/>
      <c r="F80" s="752"/>
      <c r="G80" s="752"/>
    </row>
    <row r="81" spans="3:7">
      <c r="C81" s="785"/>
      <c r="D81" s="442" t="s">
        <v>367</v>
      </c>
      <c r="E81" s="751"/>
      <c r="F81" s="752"/>
      <c r="G81" s="752"/>
    </row>
    <row r="82" spans="3:7">
      <c r="C82" s="785"/>
      <c r="D82" s="442" t="s">
        <v>369</v>
      </c>
      <c r="E82" s="751"/>
      <c r="F82" s="752"/>
      <c r="G82" s="752"/>
    </row>
    <row r="83" spans="3:7" ht="22.5">
      <c r="C83" s="785"/>
      <c r="D83" s="442" t="s">
        <v>373</v>
      </c>
      <c r="E83" s="751"/>
      <c r="F83" s="752"/>
      <c r="G83" s="752"/>
    </row>
    <row r="84" spans="3:7">
      <c r="C84" s="785"/>
      <c r="D84" s="442" t="s">
        <v>374</v>
      </c>
      <c r="E84" s="751"/>
      <c r="F84" s="752"/>
      <c r="G84" s="752"/>
    </row>
    <row r="85" spans="3:7" ht="22.5">
      <c r="C85" s="785"/>
      <c r="D85" s="442" t="s">
        <v>376</v>
      </c>
      <c r="E85" s="751"/>
      <c r="F85" s="752"/>
      <c r="G85" s="752"/>
    </row>
    <row r="86" spans="3:7" ht="22.5">
      <c r="C86" s="785"/>
      <c r="D86" s="442" t="s">
        <v>378</v>
      </c>
      <c r="E86" s="751"/>
      <c r="F86" s="752"/>
      <c r="G86" s="752"/>
    </row>
    <row r="87" spans="3:7">
      <c r="C87" s="785"/>
      <c r="D87" s="442" t="s">
        <v>379</v>
      </c>
      <c r="E87" s="751"/>
      <c r="F87" s="752"/>
      <c r="G87" s="752"/>
    </row>
    <row r="88" spans="3:7">
      <c r="C88" s="785"/>
      <c r="D88" s="442" t="s">
        <v>385</v>
      </c>
      <c r="E88" s="751"/>
      <c r="F88" s="752"/>
      <c r="G88" s="752"/>
    </row>
    <row r="89" spans="3:7">
      <c r="C89" s="785"/>
      <c r="D89" s="442" t="s">
        <v>388</v>
      </c>
      <c r="E89" s="751"/>
      <c r="F89" s="752"/>
      <c r="G89" s="752"/>
    </row>
    <row r="90" spans="3:7">
      <c r="C90" s="786"/>
      <c r="D90" s="442" t="s">
        <v>393</v>
      </c>
      <c r="E90" s="751"/>
      <c r="F90" s="752"/>
      <c r="G90" s="752"/>
    </row>
    <row r="91" spans="3:7" ht="30" customHeight="1">
      <c r="C91" s="787" t="s">
        <v>5336</v>
      </c>
      <c r="D91" s="430" t="s">
        <v>416</v>
      </c>
      <c r="E91" s="751">
        <v>3203</v>
      </c>
      <c r="F91" s="752" t="s">
        <v>5334</v>
      </c>
      <c r="G91" s="752" t="s">
        <v>5335</v>
      </c>
    </row>
    <row r="92" spans="3:7" ht="22.5" customHeight="1">
      <c r="C92" s="788"/>
      <c r="D92" s="443" t="s">
        <v>421</v>
      </c>
      <c r="E92" s="751"/>
      <c r="F92" s="752"/>
      <c r="G92" s="752"/>
    </row>
    <row r="93" spans="3:7" ht="30" customHeight="1">
      <c r="C93" s="789" t="s">
        <v>24</v>
      </c>
      <c r="D93" s="444" t="s">
        <v>426</v>
      </c>
      <c r="E93" s="760">
        <v>3205</v>
      </c>
      <c r="F93" s="747" t="s">
        <v>5298</v>
      </c>
      <c r="G93" s="747" t="s">
        <v>5299</v>
      </c>
    </row>
    <row r="94" spans="3:7" ht="22.5" customHeight="1">
      <c r="C94" s="790"/>
      <c r="D94" s="444" t="s">
        <v>430</v>
      </c>
      <c r="E94" s="760"/>
      <c r="F94" s="747"/>
      <c r="G94" s="747"/>
    </row>
    <row r="95" spans="3:7" ht="22.5">
      <c r="C95" s="791"/>
      <c r="D95" s="444" t="s">
        <v>438</v>
      </c>
      <c r="E95" s="760"/>
      <c r="F95" s="747"/>
      <c r="G95" s="747"/>
    </row>
    <row r="96" spans="3:7" ht="45" customHeight="1">
      <c r="C96" s="775" t="s">
        <v>25</v>
      </c>
      <c r="D96" s="445" t="s">
        <v>441</v>
      </c>
      <c r="E96" s="760">
        <v>3205</v>
      </c>
      <c r="F96" s="747" t="s">
        <v>5298</v>
      </c>
      <c r="G96" s="747" t="s">
        <v>5299</v>
      </c>
    </row>
    <row r="97" spans="3:7" ht="22.5" customHeight="1">
      <c r="C97" s="776"/>
      <c r="D97" s="445" t="s">
        <v>450</v>
      </c>
      <c r="E97" s="760"/>
      <c r="F97" s="747"/>
      <c r="G97" s="747"/>
    </row>
    <row r="98" spans="3:7">
      <c r="C98" s="776"/>
      <c r="D98" s="445" t="s">
        <v>455</v>
      </c>
      <c r="E98" s="760"/>
      <c r="F98" s="747"/>
      <c r="G98" s="747"/>
    </row>
    <row r="99" spans="3:7" ht="22.5">
      <c r="C99" s="777"/>
      <c r="D99" s="445" t="s">
        <v>457</v>
      </c>
      <c r="E99" s="760"/>
      <c r="F99" s="747"/>
      <c r="G99" s="747"/>
    </row>
    <row r="100" spans="3:7" ht="45" customHeight="1">
      <c r="C100" s="778" t="s">
        <v>26</v>
      </c>
      <c r="D100" s="446" t="s">
        <v>459</v>
      </c>
      <c r="E100" s="751">
        <v>3206</v>
      </c>
      <c r="F100" s="752" t="s">
        <v>5337</v>
      </c>
      <c r="G100" s="752" t="s">
        <v>5338</v>
      </c>
    </row>
    <row r="101" spans="3:7" ht="15" customHeight="1">
      <c r="C101" s="779"/>
      <c r="D101" s="446" t="s">
        <v>462</v>
      </c>
      <c r="E101" s="751"/>
      <c r="F101" s="752"/>
      <c r="G101" s="752"/>
    </row>
    <row r="102" spans="3:7">
      <c r="C102" s="779"/>
      <c r="D102" s="446" t="s">
        <v>466</v>
      </c>
      <c r="E102" s="751"/>
      <c r="F102" s="752"/>
      <c r="G102" s="752"/>
    </row>
    <row r="103" spans="3:7" ht="22.5">
      <c r="C103" s="780"/>
      <c r="D103" s="446" t="s">
        <v>468</v>
      </c>
      <c r="E103" s="751"/>
      <c r="F103" s="752"/>
      <c r="G103" s="752"/>
    </row>
    <row r="104" spans="3:7" ht="30" customHeight="1">
      <c r="C104" s="781" t="s">
        <v>28</v>
      </c>
      <c r="D104" s="447" t="s">
        <v>470</v>
      </c>
      <c r="E104" s="807">
        <v>3208</v>
      </c>
      <c r="F104" s="752" t="s">
        <v>5339</v>
      </c>
      <c r="G104" s="752" t="s">
        <v>5340</v>
      </c>
    </row>
    <row r="105" spans="3:7" ht="22.5" customHeight="1">
      <c r="C105" s="782"/>
      <c r="D105" s="447" t="s">
        <v>476</v>
      </c>
      <c r="E105" s="807"/>
      <c r="F105" s="752"/>
      <c r="G105" s="752"/>
    </row>
    <row r="106" spans="3:7">
      <c r="C106" s="782"/>
      <c r="D106" s="447" t="s">
        <v>478</v>
      </c>
      <c r="E106" s="807"/>
      <c r="F106" s="752"/>
      <c r="G106" s="752"/>
    </row>
    <row r="107" spans="3:7">
      <c r="C107" s="782"/>
      <c r="D107" s="447" t="s">
        <v>480</v>
      </c>
      <c r="E107" s="807"/>
      <c r="F107" s="752"/>
      <c r="G107" s="752"/>
    </row>
    <row r="108" spans="3:7" ht="22.5">
      <c r="C108" s="782"/>
      <c r="D108" s="447" t="s">
        <v>482</v>
      </c>
      <c r="E108" s="807"/>
      <c r="F108" s="752"/>
      <c r="G108" s="752"/>
    </row>
    <row r="109" spans="3:7" ht="22.5">
      <c r="C109" s="782"/>
      <c r="D109" s="447" t="s">
        <v>483</v>
      </c>
      <c r="E109" s="807"/>
      <c r="F109" s="752"/>
      <c r="G109" s="752"/>
    </row>
    <row r="110" spans="3:7" ht="22.5">
      <c r="C110" s="782"/>
      <c r="D110" s="448" t="s">
        <v>484</v>
      </c>
      <c r="E110" s="807"/>
      <c r="F110" s="752"/>
      <c r="G110" s="752"/>
    </row>
    <row r="111" spans="3:7" ht="22.5">
      <c r="C111" s="783"/>
      <c r="D111" s="448" t="s">
        <v>486</v>
      </c>
      <c r="E111" s="807"/>
      <c r="F111" s="752"/>
      <c r="G111" s="752"/>
    </row>
    <row r="112" spans="3:7" ht="30" customHeight="1">
      <c r="C112" s="801" t="s">
        <v>5341</v>
      </c>
      <c r="D112" s="424" t="s">
        <v>487</v>
      </c>
      <c r="E112" s="807">
        <v>3208</v>
      </c>
      <c r="F112" s="752" t="s">
        <v>5339</v>
      </c>
      <c r="G112" s="752" t="s">
        <v>5340</v>
      </c>
    </row>
    <row r="113" spans="3:7" ht="22.5" customHeight="1">
      <c r="C113" s="802"/>
      <c r="D113" s="448" t="s">
        <v>489</v>
      </c>
      <c r="E113" s="807"/>
      <c r="F113" s="752"/>
      <c r="G113" s="752"/>
    </row>
    <row r="114" spans="3:7" ht="22.5">
      <c r="C114" s="802"/>
      <c r="D114" s="448" t="s">
        <v>5342</v>
      </c>
      <c r="E114" s="807"/>
      <c r="F114" s="752"/>
      <c r="G114" s="752"/>
    </row>
    <row r="115" spans="3:7">
      <c r="C115" s="803"/>
      <c r="D115" s="448" t="s">
        <v>5343</v>
      </c>
      <c r="E115" s="807"/>
      <c r="F115" s="752"/>
      <c r="G115" s="752"/>
    </row>
    <row r="116" spans="3:7" ht="30" customHeight="1">
      <c r="C116" s="804" t="s">
        <v>32</v>
      </c>
      <c r="D116" s="449" t="s">
        <v>495</v>
      </c>
      <c r="E116" s="807">
        <v>3299</v>
      </c>
      <c r="F116" s="752" t="s">
        <v>5344</v>
      </c>
      <c r="G116" s="752" t="s">
        <v>5345</v>
      </c>
    </row>
    <row r="117" spans="3:7" ht="22.5" customHeight="1">
      <c r="C117" s="805"/>
      <c r="D117" s="449" t="s">
        <v>503</v>
      </c>
      <c r="E117" s="807"/>
      <c r="F117" s="752"/>
      <c r="G117" s="752"/>
    </row>
    <row r="118" spans="3:7" ht="22.5">
      <c r="C118" s="805"/>
      <c r="D118" s="449" t="s">
        <v>505</v>
      </c>
      <c r="E118" s="807"/>
      <c r="F118" s="752"/>
      <c r="G118" s="752"/>
    </row>
    <row r="119" spans="3:7" ht="22.5">
      <c r="C119" s="805"/>
      <c r="D119" s="449" t="s">
        <v>507</v>
      </c>
      <c r="E119" s="807"/>
      <c r="F119" s="752"/>
      <c r="G119" s="752"/>
    </row>
    <row r="120" spans="3:7" ht="22.5">
      <c r="C120" s="805"/>
      <c r="D120" s="449" t="s">
        <v>508</v>
      </c>
      <c r="E120" s="807"/>
      <c r="F120" s="752"/>
      <c r="G120" s="752"/>
    </row>
    <row r="121" spans="3:7" ht="22.5">
      <c r="C121" s="805"/>
      <c r="D121" s="449" t="s">
        <v>510</v>
      </c>
      <c r="E121" s="807"/>
      <c r="F121" s="752"/>
      <c r="G121" s="752"/>
    </row>
    <row r="122" spans="3:7" ht="22.5">
      <c r="C122" s="805"/>
      <c r="D122" s="449" t="s">
        <v>512</v>
      </c>
      <c r="E122" s="807"/>
      <c r="F122" s="752"/>
      <c r="G122" s="752"/>
    </row>
    <row r="123" spans="3:7" ht="22.5">
      <c r="C123" s="806"/>
      <c r="D123" s="449" t="s">
        <v>514</v>
      </c>
      <c r="E123" s="807"/>
      <c r="F123" s="752"/>
      <c r="G123" s="752"/>
    </row>
    <row r="124" spans="3:7" ht="60">
      <c r="C124" s="420" t="s">
        <v>5346</v>
      </c>
      <c r="D124" s="449" t="s">
        <v>515</v>
      </c>
      <c r="E124" s="370">
        <v>3299</v>
      </c>
      <c r="F124" s="298" t="s">
        <v>5344</v>
      </c>
      <c r="G124" s="300" t="s">
        <v>5345</v>
      </c>
    </row>
    <row r="125" spans="3:7" ht="33.75" customHeight="1">
      <c r="C125" s="804" t="s">
        <v>5347</v>
      </c>
      <c r="D125" s="449" t="s">
        <v>519</v>
      </c>
      <c r="E125" s="807">
        <v>3299</v>
      </c>
      <c r="F125" s="752" t="s">
        <v>5344</v>
      </c>
      <c r="G125" s="752" t="s">
        <v>5345</v>
      </c>
    </row>
    <row r="126" spans="3:7" ht="22.5" customHeight="1">
      <c r="C126" s="805"/>
      <c r="D126" s="449" t="s">
        <v>523</v>
      </c>
      <c r="E126" s="807"/>
      <c r="F126" s="752"/>
      <c r="G126" s="752"/>
    </row>
    <row r="127" spans="3:7" ht="22.5">
      <c r="C127" s="806"/>
      <c r="D127" s="409" t="s">
        <v>525</v>
      </c>
      <c r="E127" s="807"/>
      <c r="F127" s="752"/>
      <c r="G127" s="752"/>
    </row>
    <row r="128" spans="3:7" ht="33.75" customHeight="1">
      <c r="C128" s="792" t="s">
        <v>35</v>
      </c>
      <c r="D128" s="450" t="s">
        <v>526</v>
      </c>
      <c r="E128" s="807">
        <v>3299</v>
      </c>
      <c r="F128" s="752" t="s">
        <v>5344</v>
      </c>
      <c r="G128" s="752" t="s">
        <v>5345</v>
      </c>
    </row>
    <row r="129" spans="3:7" ht="15" customHeight="1">
      <c r="C129" s="793"/>
      <c r="D129" s="450" t="s">
        <v>528</v>
      </c>
      <c r="E129" s="807"/>
      <c r="F129" s="752"/>
      <c r="G129" s="752"/>
    </row>
    <row r="130" spans="3:7">
      <c r="C130" s="793"/>
      <c r="D130" s="450" t="s">
        <v>530</v>
      </c>
      <c r="E130" s="807"/>
      <c r="F130" s="752"/>
      <c r="G130" s="752"/>
    </row>
    <row r="131" spans="3:7">
      <c r="C131" s="793"/>
      <c r="D131" s="450" t="s">
        <v>533</v>
      </c>
      <c r="E131" s="807"/>
      <c r="F131" s="752"/>
      <c r="G131" s="752"/>
    </row>
    <row r="132" spans="3:7">
      <c r="C132" s="794"/>
      <c r="D132" s="450" t="s">
        <v>535</v>
      </c>
      <c r="E132" s="807"/>
      <c r="F132" s="752"/>
      <c r="G132" s="752"/>
    </row>
    <row r="133" spans="3:7" ht="45" customHeight="1">
      <c r="C133" s="795" t="s">
        <v>36</v>
      </c>
      <c r="D133" s="451" t="s">
        <v>537</v>
      </c>
      <c r="E133" s="807">
        <v>3299</v>
      </c>
      <c r="F133" s="752" t="s">
        <v>5344</v>
      </c>
      <c r="G133" s="752" t="s">
        <v>5345</v>
      </c>
    </row>
    <row r="134" spans="3:7" ht="15" customHeight="1">
      <c r="C134" s="796"/>
      <c r="D134" s="451" t="s">
        <v>538</v>
      </c>
      <c r="E134" s="807"/>
      <c r="F134" s="752"/>
      <c r="G134" s="752"/>
    </row>
    <row r="135" spans="3:7">
      <c r="C135" s="796"/>
      <c r="D135" s="451" t="s">
        <v>540</v>
      </c>
      <c r="E135" s="807"/>
      <c r="F135" s="752"/>
      <c r="G135" s="752"/>
    </row>
    <row r="136" spans="3:7">
      <c r="C136" s="796"/>
      <c r="D136" s="452" t="s">
        <v>542</v>
      </c>
      <c r="E136" s="807"/>
      <c r="F136" s="752"/>
      <c r="G136" s="752"/>
    </row>
    <row r="137" spans="3:7" ht="22.5">
      <c r="C137" s="796"/>
      <c r="D137" s="452" t="s">
        <v>545</v>
      </c>
      <c r="E137" s="807"/>
      <c r="F137" s="752"/>
      <c r="G137" s="752"/>
    </row>
    <row r="138" spans="3:7">
      <c r="C138" s="796"/>
      <c r="D138" s="452" t="s">
        <v>546</v>
      </c>
      <c r="E138" s="807"/>
      <c r="F138" s="752"/>
      <c r="G138" s="752"/>
    </row>
    <row r="139" spans="3:7">
      <c r="C139" s="796"/>
      <c r="D139" s="452" t="s">
        <v>548</v>
      </c>
      <c r="E139" s="807"/>
      <c r="F139" s="752"/>
      <c r="G139" s="752"/>
    </row>
    <row r="140" spans="3:7" ht="22.5">
      <c r="C140" s="796"/>
      <c r="D140" s="430" t="s">
        <v>550</v>
      </c>
      <c r="E140" s="807"/>
      <c r="F140" s="752"/>
      <c r="G140" s="752"/>
    </row>
    <row r="141" spans="3:7">
      <c r="C141" s="796"/>
      <c r="D141" s="449" t="s">
        <v>552</v>
      </c>
      <c r="E141" s="807"/>
      <c r="F141" s="752"/>
      <c r="G141" s="752"/>
    </row>
    <row r="142" spans="3:7" ht="22.5">
      <c r="C142" s="796"/>
      <c r="D142" s="449" t="s">
        <v>553</v>
      </c>
      <c r="E142" s="807"/>
      <c r="F142" s="752"/>
      <c r="G142" s="752"/>
    </row>
    <row r="143" spans="3:7" ht="22.5">
      <c r="C143" s="796"/>
      <c r="D143" s="449" t="s">
        <v>554</v>
      </c>
      <c r="E143" s="807"/>
      <c r="F143" s="752"/>
      <c r="G143" s="752"/>
    </row>
    <row r="144" spans="3:7">
      <c r="C144" s="796"/>
      <c r="D144" s="449" t="s">
        <v>555</v>
      </c>
      <c r="E144" s="807"/>
      <c r="F144" s="752"/>
      <c r="G144" s="752"/>
    </row>
    <row r="145" spans="3:7" ht="22.5">
      <c r="C145" s="797"/>
      <c r="D145" s="449" t="s">
        <v>558</v>
      </c>
      <c r="E145" s="807"/>
      <c r="F145" s="752"/>
      <c r="G145" s="752"/>
    </row>
    <row r="146" spans="3:7" ht="60" customHeight="1">
      <c r="C146" s="798" t="s">
        <v>37</v>
      </c>
      <c r="D146" s="452" t="s">
        <v>559</v>
      </c>
      <c r="E146" s="807">
        <v>3299</v>
      </c>
      <c r="F146" s="752" t="s">
        <v>5344</v>
      </c>
      <c r="G146" s="752" t="s">
        <v>5345</v>
      </c>
    </row>
    <row r="147" spans="3:7" ht="15" customHeight="1">
      <c r="C147" s="799"/>
      <c r="D147" s="452" t="s">
        <v>562</v>
      </c>
      <c r="E147" s="807"/>
      <c r="F147" s="752"/>
      <c r="G147" s="752"/>
    </row>
    <row r="148" spans="3:7">
      <c r="C148" s="799"/>
      <c r="D148" s="452" t="s">
        <v>563</v>
      </c>
      <c r="E148" s="807"/>
      <c r="F148" s="752"/>
      <c r="G148" s="752"/>
    </row>
    <row r="149" spans="3:7">
      <c r="C149" s="799"/>
      <c r="D149" s="452" t="s">
        <v>565</v>
      </c>
      <c r="E149" s="807"/>
      <c r="F149" s="752"/>
      <c r="G149" s="752"/>
    </row>
    <row r="150" spans="3:7">
      <c r="C150" s="799"/>
      <c r="D150" s="452" t="s">
        <v>566</v>
      </c>
      <c r="E150" s="807"/>
      <c r="F150" s="752"/>
      <c r="G150" s="752"/>
    </row>
    <row r="151" spans="3:7">
      <c r="C151" s="800"/>
      <c r="D151" s="452" t="s">
        <v>568</v>
      </c>
      <c r="E151" s="807"/>
      <c r="F151" s="752"/>
      <c r="G151" s="752"/>
    </row>
  </sheetData>
  <mergeCells count="95">
    <mergeCell ref="E45:E50"/>
    <mergeCell ref="F45:F50"/>
    <mergeCell ref="G45:G50"/>
    <mergeCell ref="E31:E44"/>
    <mergeCell ref="F31:F44"/>
    <mergeCell ref="G31:G44"/>
    <mergeCell ref="E57:E60"/>
    <mergeCell ref="F57:F60"/>
    <mergeCell ref="G57:G60"/>
    <mergeCell ref="E51:E56"/>
    <mergeCell ref="F51:F56"/>
    <mergeCell ref="G51:G56"/>
    <mergeCell ref="E70:E76"/>
    <mergeCell ref="F70:F76"/>
    <mergeCell ref="G70:G76"/>
    <mergeCell ref="E61:E69"/>
    <mergeCell ref="F61:F69"/>
    <mergeCell ref="G61:G69"/>
    <mergeCell ref="E91:E92"/>
    <mergeCell ref="F91:F92"/>
    <mergeCell ref="G91:G92"/>
    <mergeCell ref="E77:E90"/>
    <mergeCell ref="F77:F90"/>
    <mergeCell ref="G77:G90"/>
    <mergeCell ref="E96:E99"/>
    <mergeCell ref="F96:F99"/>
    <mergeCell ref="G96:G99"/>
    <mergeCell ref="E93:E95"/>
    <mergeCell ref="F93:F95"/>
    <mergeCell ref="G93:G95"/>
    <mergeCell ref="E104:E111"/>
    <mergeCell ref="F104:F111"/>
    <mergeCell ref="G104:G111"/>
    <mergeCell ref="E100:E103"/>
    <mergeCell ref="F100:F103"/>
    <mergeCell ref="G100:G103"/>
    <mergeCell ref="E116:E123"/>
    <mergeCell ref="F116:F123"/>
    <mergeCell ref="G116:G123"/>
    <mergeCell ref="E112:E115"/>
    <mergeCell ref="F112:F115"/>
    <mergeCell ref="G112:G115"/>
    <mergeCell ref="E128:E132"/>
    <mergeCell ref="F128:F132"/>
    <mergeCell ref="G128:G132"/>
    <mergeCell ref="E125:E127"/>
    <mergeCell ref="F125:F127"/>
    <mergeCell ref="G125:G127"/>
    <mergeCell ref="E146:E151"/>
    <mergeCell ref="F146:F151"/>
    <mergeCell ref="G146:G151"/>
    <mergeCell ref="E133:E145"/>
    <mergeCell ref="F133:F145"/>
    <mergeCell ref="G133:G145"/>
    <mergeCell ref="C128:C132"/>
    <mergeCell ref="C133:C145"/>
    <mergeCell ref="C146:C151"/>
    <mergeCell ref="C112:C115"/>
    <mergeCell ref="C116:C123"/>
    <mergeCell ref="C125:C127"/>
    <mergeCell ref="C96:C99"/>
    <mergeCell ref="C100:C103"/>
    <mergeCell ref="C104:C111"/>
    <mergeCell ref="C77:C90"/>
    <mergeCell ref="C91:C92"/>
    <mergeCell ref="C93:C95"/>
    <mergeCell ref="C57:C60"/>
    <mergeCell ref="C61:C69"/>
    <mergeCell ref="C70:C76"/>
    <mergeCell ref="C31:C44"/>
    <mergeCell ref="C45:C50"/>
    <mergeCell ref="C51:C56"/>
    <mergeCell ref="C23:C30"/>
    <mergeCell ref="E2:G2"/>
    <mergeCell ref="C2:D2"/>
    <mergeCell ref="C4:C7"/>
    <mergeCell ref="E23:E30"/>
    <mergeCell ref="F23:F30"/>
    <mergeCell ref="G23:G30"/>
    <mergeCell ref="E4:E7"/>
    <mergeCell ref="F4:F7"/>
    <mergeCell ref="G4:G7"/>
    <mergeCell ref="C8:C11"/>
    <mergeCell ref="E8:E11"/>
    <mergeCell ref="F8:F11"/>
    <mergeCell ref="G8:G11"/>
    <mergeCell ref="C14:C22"/>
    <mergeCell ref="E14:E22"/>
    <mergeCell ref="F14:F22"/>
    <mergeCell ref="G14:G22"/>
    <mergeCell ref="A9:A10"/>
    <mergeCell ref="C12:C13"/>
    <mergeCell ref="E12:E13"/>
    <mergeCell ref="F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ivan</dc:creator>
  <cp:keywords/>
  <dc:description/>
  <cp:lastModifiedBy/>
  <cp:revision/>
  <dcterms:created xsi:type="dcterms:W3CDTF">2020-01-29T01:09:37Z</dcterms:created>
  <dcterms:modified xsi:type="dcterms:W3CDTF">2024-06-07T20:13:16Z</dcterms:modified>
  <cp:category/>
  <cp:contentStatus/>
</cp:coreProperties>
</file>